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Y:\گزارشات\پرتفوی ماهانه\ندای ثابت کیان\1400-12-29\"/>
    </mc:Choice>
  </mc:AlternateContent>
  <xr:revisionPtr revIDLastSave="0" documentId="13_ncr:1_{5A954921-5D93-4B09-B5A2-79F02C49CDD8}" xr6:coauthVersionLast="47" xr6:coauthVersionMax="47" xr10:uidLastSave="{00000000-0000-0000-0000-000000000000}"/>
  <bookViews>
    <workbookView xWindow="-120" yWindow="-120" windowWidth="24240" windowHeight="13140" tabRatio="868" activeTab="1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اوراق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اوراق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سهام'!$A$1:$W$12</definedName>
    <definedName name="_xlnm.Print_Area" localSheetId="2">اوراق!$A$1:$AG$11</definedName>
    <definedName name="_xlnm.Print_Area" localSheetId="11">'درآمد سپرده بانکی'!$A$1:$L$10</definedName>
    <definedName name="_xlnm.Print_Area" localSheetId="10">'درآمد سرمایه گذاری در اوراق بها'!$A$1:$Q$12</definedName>
    <definedName name="_xlnm.Print_Area" localSheetId="9">'درآمد سرمایه گذاری در سهام '!$A$1:$U$13</definedName>
    <definedName name="_xlnm.Print_Area" localSheetId="6">'درآمد سود سهام'!$A$1:$S$11</definedName>
    <definedName name="_xlnm.Print_Area" localSheetId="8">'درآمد ناشی از تغییر قیمت اوراق '!$A$1:$Q$12</definedName>
    <definedName name="_xlnm.Print_Area" localSheetId="7">'درآمد ناشی ازفروش'!$A$1:$Q$12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درآمدها'!$A$1:$E$10</definedName>
    <definedName name="_xlnm.Print_Area" localSheetId="3">سپرده!$A$1:$S$12</definedName>
    <definedName name="_xlnm.Print_Area" localSheetId="5">'سود اوراق بهادار و سپرده بانکی'!$A$1:$R$10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اوراق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1" l="1"/>
  <c r="L7" i="13"/>
  <c r="Q9" i="18"/>
  <c r="S10" i="2"/>
  <c r="Q9" i="2"/>
  <c r="R7" i="13"/>
  <c r="S8" i="18"/>
  <c r="M8" i="18"/>
  <c r="Q7" i="15"/>
  <c r="I7" i="15"/>
  <c r="Q7" i="14"/>
  <c r="I7" i="14"/>
  <c r="S11" i="5"/>
  <c r="I11" i="5"/>
  <c r="Q10" i="6"/>
  <c r="I10" i="6"/>
  <c r="E9" i="8" l="1"/>
  <c r="C9" i="8"/>
  <c r="O8" i="15"/>
  <c r="E8" i="15"/>
  <c r="G8" i="15"/>
  <c r="I8" i="15"/>
  <c r="M8" i="15"/>
  <c r="Q8" i="15"/>
  <c r="N8" i="13"/>
  <c r="M9" i="18"/>
  <c r="K9" i="18"/>
  <c r="I9" i="18"/>
  <c r="O9" i="18"/>
  <c r="S9" i="18"/>
  <c r="M10" i="2"/>
  <c r="Q10" i="2"/>
  <c r="M8" i="14" l="1"/>
  <c r="E8" i="14"/>
  <c r="G8" i="14"/>
  <c r="I8" i="14"/>
  <c r="O8" i="14"/>
  <c r="Q8" i="14"/>
  <c r="R8" i="13"/>
  <c r="AG10" i="17" l="1"/>
  <c r="L8" i="13" l="1"/>
  <c r="H8" i="13"/>
  <c r="O10" i="2"/>
  <c r="K10" i="2"/>
  <c r="W11" i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I9" i="7" l="1"/>
  <c r="K8" i="7" s="1"/>
  <c r="E9" i="7"/>
  <c r="G8" i="7" s="1"/>
  <c r="U12" i="5" l="1"/>
  <c r="K9" i="7" l="1"/>
  <c r="K12" i="5" l="1"/>
  <c r="O11" i="6" l="1"/>
  <c r="C11" i="6" l="1"/>
  <c r="E11" i="6"/>
  <c r="G11" i="6"/>
  <c r="I11" i="6"/>
  <c r="K11" i="6"/>
  <c r="M11" i="6"/>
  <c r="Q11" i="6"/>
  <c r="J8" i="13"/>
  <c r="P8" i="13"/>
  <c r="Q8" i="13"/>
  <c r="J9" i="18"/>
  <c r="L9" i="18"/>
  <c r="N9" i="18"/>
  <c r="R9" i="18"/>
  <c r="G9" i="7" l="1"/>
  <c r="E10" i="11"/>
  <c r="AC10" i="17"/>
  <c r="AE10" i="17"/>
  <c r="O10" i="17"/>
  <c r="Q10" i="17"/>
  <c r="E8" i="11" l="1"/>
  <c r="I8" i="11" l="1"/>
  <c r="I9" i="11"/>
  <c r="E7" i="11"/>
  <c r="I7" i="11" l="1"/>
  <c r="E11" i="11"/>
  <c r="G7" i="11" l="1"/>
  <c r="G10" i="11"/>
  <c r="G9" i="11"/>
  <c r="G8" i="11"/>
  <c r="T10" i="17"/>
  <c r="W10" i="17"/>
  <c r="D11" i="6" l="1"/>
  <c r="F11" i="6"/>
  <c r="H11" i="6"/>
  <c r="J11" i="6"/>
  <c r="L11" i="6"/>
  <c r="N11" i="6"/>
  <c r="P11" i="6"/>
  <c r="A3" i="14" l="1"/>
  <c r="A3" i="17"/>
  <c r="A3" i="8" l="1"/>
  <c r="A3" i="7"/>
  <c r="A3" i="6"/>
  <c r="A3" i="5"/>
  <c r="A3" i="15"/>
  <c r="A3" i="13"/>
  <c r="A3" i="2" l="1"/>
  <c r="A3" i="11" s="1"/>
  <c r="I10" i="11" l="1"/>
  <c r="I11" i="11" s="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<sst xmlns="http://schemas.openxmlformats.org/spreadsheetml/2006/main" count="244" uniqueCount="107">
  <si>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</si>
  <si>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</si>
  <si>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</si>
  <si>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</si>
  <si>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</si>
  <si>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</si>
  <si>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</si>
  <si>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</si>
  <si>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</si>
  <si>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</si>
  <si>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</si>
  <si>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</si>
  <si>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</si>
  <si>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</si>
  <si>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</si>
  <si>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</si>
  <si>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</si>
  <si>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</si>
  <si>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</si>
  <si>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</si>
  <si>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</si>
  <si>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</si>
  <si>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</si>
  <si>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</si>
  <si>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</si>
  <si>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</si>
  <si>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</si>
  <si>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</si>
  <si>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</si>
  <si>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</si>
  <si>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</si>
  <si>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</si>
  <si>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</si>
  <si>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</si>
  <si>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</si>
  <si>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</si>
  <si>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</si>
  <si>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</si>
  <si>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</si>
  <si>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</si>
  <si>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</si>
  <si>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</si>
  <si>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</si>
  <si>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</si>
  <si>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</si>
  <si>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</si>
  <si>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</si>
  <si>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</si>
  <si>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</si>
  <si>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</si>
  <si>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</si>
  <si>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</si>
  <si>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</si>
  <si>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</si>
  <si>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</si>
  <si>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</si>
  <si>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</si>
  <si>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</si>
  <si>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</si>
  <si>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</si>
  <si>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</si>
  <si>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</si>
  <si>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</si>
  <si>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</si>
  <si>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</si>
  <si>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</si>
  <si>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</si>
  <si>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</si>
  <si>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</si>
  <si>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</si>
  <si>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</si>
  <si>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</si>
  <si>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</si>
  <si>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</si>
  <si>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</si>
  <si>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</si>
  <si>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</si>
  <si>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</si>
  <si>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</si>
  <si>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</si>
  <si>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</si>
  <si>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</si>
  <si>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</si>
  <si>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</si>
  <si>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</si>
  <si>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</si>
  <si>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</si>
  <si>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</si>
  <si>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</si>
  <si>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</si>
  <si>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</si>
  <si>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</si>
  <si>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</si>
  <si>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1400/11/30</t>
  </si>
  <si>
    <t>منتهی به 1400/12/29</t>
  </si>
  <si>
    <t>برای ماه منتهی به 1400/12/29</t>
  </si>
  <si>
    <t>1400/12/29</t>
  </si>
  <si>
    <t>‫1400/12/29</t>
  </si>
  <si>
    <t>طی اسفند ماه</t>
  </si>
  <si>
    <t>از ابتدای سال مالی تا پایان اسفند ماه</t>
  </si>
  <si>
    <t>از ابتدای سال مالی تا اسفند ماه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</si>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</sst>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-;[Red]\(#,##0\)"/>
  </numFmts>
  <fonts count="4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15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/>
    <xf numFmtId="0" fontId="20" fillId="0" borderId="0" xfId="0" applyFont="1"/>
    <xf numFmtId="0" fontId="20" fillId="0" borderId="1" xfId="0" applyFont="1" applyBorder="1"/>
    <xf numFmtId="164" fontId="20" fillId="0" borderId="1" xfId="1" applyNumberFormat="1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vertical="center" wrapText="1" readingOrder="2"/>
    </xf>
    <xf numFmtId="164" fontId="18" fillId="0" borderId="1" xfId="1" applyNumberFormat="1" applyFont="1" applyBorder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0" xfId="0" applyFont="1" applyBorder="1" applyAlignment="1">
      <alignment vertical="center" wrapText="1" readingOrder="2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0" fontId="20" fillId="0" borderId="0" xfId="0" applyFont="1" applyBorder="1"/>
    <xf numFmtId="37" fontId="13" fillId="0" borderId="0" xfId="0" applyNumberFormat="1" applyFont="1" applyAlignment="1">
      <alignment horizontal="right" vertical="center" wrapText="1"/>
    </xf>
    <xf numFmtId="37" fontId="13" fillId="0" borderId="0" xfId="0" applyNumberFormat="1" applyFont="1" applyAlignment="1">
      <alignment horizontal="center" vertical="center" wrapText="1"/>
    </xf>
    <xf numFmtId="164" fontId="20" fillId="0" borderId="2" xfId="1" applyNumberFormat="1" applyFont="1" applyBorder="1" applyAlignment="1">
      <alignment horizontal="center" vertical="center" readingOrder="2"/>
    </xf>
    <xf numFmtId="164" fontId="16" fillId="0" borderId="0" xfId="1" applyNumberFormat="1" applyFont="1"/>
    <xf numFmtId="164" fontId="16" fillId="0" borderId="0" xfId="0" applyNumberFormat="1" applyFont="1"/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164" fontId="10" fillId="0" borderId="0" xfId="1" applyNumberFormat="1" applyFont="1"/>
    <xf numFmtId="0" fontId="15" fillId="0" borderId="0" xfId="0" applyFont="1"/>
    <xf numFmtId="164" fontId="15" fillId="0" borderId="0" xfId="1" applyNumberFormat="1" applyFont="1"/>
    <xf numFmtId="165" fontId="15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/>
    <xf numFmtId="165" fontId="10" fillId="0" borderId="0" xfId="1" applyNumberFormat="1" applyFont="1" applyFill="1"/>
    <xf numFmtId="165" fontId="10" fillId="0" borderId="1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Alignment="1"/>
    <xf numFmtId="165" fontId="22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164" fontId="22" fillId="0" borderId="8" xfId="1" applyNumberFormat="1" applyFont="1" applyBorder="1" applyAlignment="1">
      <alignment horizontal="left" vertical="center"/>
    </xf>
    <xf numFmtId="165" fontId="14" fillId="0" borderId="0" xfId="1" applyNumberFormat="1" applyFont="1"/>
    <xf numFmtId="164" fontId="15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0" fillId="0" borderId="0" xfId="1" applyNumberFormat="1" applyFont="1"/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right" vertical="center" wrapText="1" readingOrder="2"/>
    </xf>
    <xf numFmtId="3" fontId="20" fillId="0" borderId="0" xfId="0" applyNumberFormat="1" applyFont="1"/>
    <xf numFmtId="164" fontId="20" fillId="0" borderId="0" xfId="0" applyNumberFormat="1" applyFont="1"/>
    <xf numFmtId="0" fontId="10" fillId="0" borderId="0" xfId="0" applyFont="1" applyFill="1"/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 readingOrder="2"/>
    </xf>
    <xf numFmtId="164" fontId="20" fillId="0" borderId="0" xfId="1" applyNumberFormat="1" applyFont="1" applyAlignment="1">
      <alignment vertical="center" wrapText="1"/>
    </xf>
    <xf numFmtId="164" fontId="20" fillId="0" borderId="3" xfId="1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37" fontId="32" fillId="0" borderId="0" xfId="0" applyNumberFormat="1" applyFont="1" applyAlignment="1">
      <alignment horizontal="center" vertical="center" wrapText="1"/>
    </xf>
    <xf numFmtId="10" fontId="13" fillId="0" borderId="0" xfId="2" applyNumberFormat="1" applyFont="1" applyAlignment="1">
      <alignment horizontal="center" vertical="center"/>
    </xf>
    <xf numFmtId="10" fontId="13" fillId="0" borderId="8" xfId="2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 readingOrder="2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164" fontId="31" fillId="0" borderId="0" xfId="1" applyNumberFormat="1" applyFont="1" applyBorder="1" applyAlignment="1">
      <alignment vertical="center" wrapText="1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9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25" fillId="0" borderId="8" xfId="1" applyNumberFormat="1" applyFont="1" applyBorder="1" applyAlignment="1">
      <alignment horizontal="right" vertical="center" wrapText="1" readingOrder="2"/>
    </xf>
    <xf numFmtId="164" fontId="10" fillId="0" borderId="8" xfId="1" applyNumberFormat="1" applyFont="1" applyBorder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22" fillId="0" borderId="0" xfId="1" applyNumberFormat="1" applyFont="1" applyBorder="1" applyAlignment="1">
      <alignment horizontal="left" vertical="center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164" fontId="29" fillId="0" borderId="15" xfId="1" applyNumberFormat="1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center" vertical="center" wrapText="1" readingOrder="2"/>
    </xf>
    <xf numFmtId="164" fontId="18" fillId="0" borderId="8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14" fillId="0" borderId="0" xfId="0" applyNumberFormat="1" applyFont="1"/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39" fillId="0" borderId="2" xfId="2" applyNumberFormat="1" applyFont="1" applyBorder="1" applyAlignment="1">
      <alignment horizontal="center" vertical="center" wrapText="1" readingOrder="2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42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/>
    </xf>
    <xf numFmtId="165" fontId="10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 wrapText="1"/>
    </xf>
    <xf numFmtId="164" fontId="10" fillId="2" borderId="0" xfId="1" applyNumberFormat="1" applyFont="1" applyFill="1" applyAlignment="1">
      <alignment vertical="center"/>
    </xf>
    <xf numFmtId="164" fontId="35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164" fontId="20" fillId="0" borderId="0" xfId="1" applyNumberFormat="1" applyFont="1" applyBorder="1" applyAlignment="1">
      <alignment horizontal="center" vertical="center" readingOrder="2"/>
    </xf>
    <xf numFmtId="164" fontId="20" fillId="0" borderId="1" xfId="1" applyNumberFormat="1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37" fontId="13" fillId="0" borderId="0" xfId="0" quotePrefix="1" applyNumberFormat="1" applyFont="1" applyAlignment="1">
      <alignment horizontal="center"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164" fontId="22" fillId="0" borderId="8" xfId="1" applyNumberFormat="1" applyFont="1" applyBorder="1" applyAlignment="1">
      <alignment vertical="center"/>
    </xf>
    <xf numFmtId="0" fontId="10" fillId="0" borderId="0" xfId="0" quotePrefix="1" applyFont="1" applyAlignment="1">
      <alignment horizontal="right" vertical="center"/>
    </xf>
    <xf numFmtId="37" fontId="13" fillId="0" borderId="0" xfId="0" quotePrefix="1" applyNumberFormat="1" applyFont="1" applyAlignment="1">
      <alignment horizontal="right" vertical="center" wrapText="1"/>
    </xf>
    <xf numFmtId="37" fontId="34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9</xdr:col>
      <xdr:colOff>104775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95225" y="1628775"/>
          <a:ext cx="541972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view="pageBreakPreview" zoomScaleNormal="100" zoomScaleSheetLayoutView="100" workbookViewId="0">
      <selection activeCell="M16" sqref="M16"/>
    </sheetView>
  </sheetViews>
  <sheetFormatPr defaultColWidth="9.140625" defaultRowHeight="17.25" x14ac:dyDescent="0.4"/>
  <cols>
    <col min="1" max="16384" width="9.140625" style="21"/>
  </cols>
  <sheetData>
    <row r="18" spans="1:13" x14ac:dyDescent="0.4">
      <c r="M18" s="21" t="s">
        <v>60</v>
      </c>
    </row>
    <row r="24" spans="1:13" ht="15" customHeight="1" x14ac:dyDescent="0.4">
      <c r="A24" s="214" t="s">
        <v>76</v>
      </c>
      <c r="B24" s="214"/>
      <c r="C24" s="214"/>
      <c r="D24" s="214"/>
      <c r="E24" s="214"/>
      <c r="F24" s="214"/>
      <c r="G24" s="214"/>
      <c r="H24" s="214"/>
      <c r="I24" s="214"/>
      <c r="J24" s="214"/>
      <c r="K24" s="123"/>
      <c r="L24" s="123"/>
    </row>
    <row r="25" spans="1:13" ht="15" customHeight="1" x14ac:dyDescent="0.4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123"/>
      <c r="L25" s="123"/>
    </row>
    <row r="26" spans="1:13" ht="15" customHeight="1" x14ac:dyDescent="0.4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123"/>
      <c r="L26" s="123"/>
    </row>
    <row r="28" spans="1:13" ht="15" customHeight="1" x14ac:dyDescent="0.4">
      <c r="A28" s="214" t="s">
        <v>94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</row>
    <row r="29" spans="1:13" ht="15" customHeight="1" x14ac:dyDescent="0.4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</row>
    <row r="30" spans="1:13" ht="15" customHeight="1" x14ac:dyDescent="0.4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</row>
    <row r="31" spans="1:13" ht="15" customHeight="1" x14ac:dyDescent="0.4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U20"/>
  <sheetViews>
    <sheetView rightToLeft="1" view="pageBreakPreview" topLeftCell="A3" zoomScale="50" zoomScaleNormal="100" zoomScaleSheetLayoutView="50" workbookViewId="0">
      <selection activeCell="Q12" sqref="Q12"/>
    </sheetView>
  </sheetViews>
  <sheetFormatPr defaultColWidth="9.140625" defaultRowHeight="15" x14ac:dyDescent="0.25"/>
  <cols>
    <col min="1" max="1" width="49.85546875" style="165" customWidth="1"/>
    <col min="2" max="2" width="1.28515625" style="165" customWidth="1"/>
    <col min="3" max="3" width="26.5703125" style="173" customWidth="1"/>
    <col min="4" max="4" width="1" style="165" customWidth="1"/>
    <col min="5" max="5" width="28.42578125" style="174" customWidth="1"/>
    <col min="6" max="6" width="1.42578125" style="174" customWidth="1"/>
    <col min="7" max="7" width="26.5703125" style="174" customWidth="1"/>
    <col min="8" max="8" width="1" style="175" customWidth="1"/>
    <col min="9" max="9" width="28.42578125" style="175" customWidth="1"/>
    <col min="10" max="10" width="2" style="175" customWidth="1"/>
    <col min="11" max="11" width="28.5703125" style="176" customWidth="1"/>
    <col min="12" max="12" width="1.5703125" style="165" customWidth="1"/>
    <col min="13" max="13" width="28.42578125" style="173" bestFit="1" customWidth="1"/>
    <col min="14" max="14" width="0.85546875" style="173" customWidth="1"/>
    <col min="15" max="15" width="28.42578125" style="174" bestFit="1" customWidth="1"/>
    <col min="16" max="16" width="0.85546875" style="174" customWidth="1"/>
    <col min="17" max="17" width="28.42578125" style="174" bestFit="1" customWidth="1"/>
    <col min="18" max="18" width="0.85546875" style="174" customWidth="1"/>
    <col min="19" max="19" width="27.140625" style="174" customWidth="1"/>
    <col min="20" max="20" width="1.42578125" style="174" customWidth="1"/>
    <col min="21" max="21" width="29.85546875" style="176" customWidth="1"/>
    <col min="22" max="16384" width="9.140625" style="165"/>
  </cols>
  <sheetData>
    <row r="1" spans="1:21" ht="27.75" x14ac:dyDescent="0.25">
      <c r="A1" s="276" t="s">
        <v>101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</row>
    <row r="2" spans="1:21" s="166" customFormat="1" ht="27.75" x14ac:dyDescent="0.25">
      <c r="A2" s="277" t="s">
        <v>58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</row>
    <row r="3" spans="1:21" ht="27.75" x14ac:dyDescent="0.25">
      <c r="A3" s="276" t="str">
        <f>' سهام'!A3:W3</f>
        <v>برای ماه منتهی به 1400/12/29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</row>
    <row r="5" spans="1:21" s="167" customFormat="1" ht="24.75" x14ac:dyDescent="0.25">
      <c r="A5" s="233" t="s">
        <v>28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</row>
    <row r="6" spans="1:21" s="167" customFormat="1" ht="9.75" customHeight="1" x14ac:dyDescent="0.25">
      <c r="C6" s="162"/>
      <c r="E6" s="168"/>
      <c r="F6" s="168"/>
      <c r="G6" s="168"/>
      <c r="H6" s="169"/>
      <c r="I6" s="169"/>
      <c r="J6" s="169"/>
      <c r="K6" s="170"/>
      <c r="M6" s="162"/>
      <c r="N6" s="162"/>
      <c r="O6" s="168"/>
      <c r="P6" s="168"/>
      <c r="Q6" s="168"/>
      <c r="R6" s="168"/>
      <c r="S6" s="168"/>
      <c r="T6" s="168"/>
      <c r="U6" s="170"/>
    </row>
    <row r="7" spans="1:21" s="167" customFormat="1" ht="27" customHeight="1" thickBot="1" x14ac:dyDescent="0.3">
      <c r="A7" s="171"/>
      <c r="B7" s="63"/>
      <c r="C7" s="283" t="s">
        <v>98</v>
      </c>
      <c r="D7" s="283"/>
      <c r="E7" s="283"/>
      <c r="F7" s="283"/>
      <c r="G7" s="283"/>
      <c r="H7" s="283"/>
      <c r="I7" s="283"/>
      <c r="J7" s="283"/>
      <c r="K7" s="283"/>
      <c r="L7" s="63"/>
      <c r="M7" s="283" t="s">
        <v>99</v>
      </c>
      <c r="N7" s="283"/>
      <c r="O7" s="283"/>
      <c r="P7" s="283"/>
      <c r="Q7" s="283"/>
      <c r="R7" s="283"/>
      <c r="S7" s="283"/>
      <c r="T7" s="283"/>
      <c r="U7" s="283"/>
    </row>
    <row r="8" spans="1:21" s="135" customFormat="1" ht="24.75" customHeight="1" x14ac:dyDescent="0.25">
      <c r="A8" s="294" t="s">
        <v>24</v>
      </c>
      <c r="B8" s="294"/>
      <c r="C8" s="278" t="s">
        <v>12</v>
      </c>
      <c r="D8" s="296"/>
      <c r="E8" s="280" t="s">
        <v>13</v>
      </c>
      <c r="F8" s="287"/>
      <c r="G8" s="280" t="s">
        <v>14</v>
      </c>
      <c r="H8" s="290"/>
      <c r="I8" s="282" t="s">
        <v>2</v>
      </c>
      <c r="J8" s="282"/>
      <c r="K8" s="282"/>
      <c r="L8" s="293"/>
      <c r="M8" s="278" t="s">
        <v>12</v>
      </c>
      <c r="N8" s="284"/>
      <c r="O8" s="280" t="s">
        <v>13</v>
      </c>
      <c r="P8" s="287"/>
      <c r="Q8" s="280" t="s">
        <v>14</v>
      </c>
      <c r="R8" s="287"/>
      <c r="S8" s="282" t="s">
        <v>2</v>
      </c>
      <c r="T8" s="282"/>
      <c r="U8" s="282"/>
    </row>
    <row r="9" spans="1:21" s="135" customFormat="1" ht="6" customHeight="1" thickBot="1" x14ac:dyDescent="0.3">
      <c r="A9" s="294"/>
      <c r="B9" s="294"/>
      <c r="C9" s="279"/>
      <c r="D9" s="294"/>
      <c r="E9" s="281"/>
      <c r="F9" s="288"/>
      <c r="G9" s="281"/>
      <c r="H9" s="291"/>
      <c r="I9" s="283"/>
      <c r="J9" s="283"/>
      <c r="K9" s="283"/>
      <c r="L9" s="293"/>
      <c r="M9" s="279"/>
      <c r="N9" s="285"/>
      <c r="O9" s="281"/>
      <c r="P9" s="288"/>
      <c r="Q9" s="281"/>
      <c r="R9" s="288"/>
      <c r="S9" s="283"/>
      <c r="T9" s="283"/>
      <c r="U9" s="283"/>
    </row>
    <row r="10" spans="1:21" s="135" customFormat="1" ht="42.75" customHeight="1" thickBot="1" x14ac:dyDescent="0.3">
      <c r="A10" s="295"/>
      <c r="B10" s="293"/>
      <c r="C10" s="178" t="s">
        <v>62</v>
      </c>
      <c r="D10" s="293"/>
      <c r="E10" s="179" t="s">
        <v>63</v>
      </c>
      <c r="F10" s="289"/>
      <c r="G10" s="179" t="s">
        <v>64</v>
      </c>
      <c r="H10" s="292"/>
      <c r="I10" s="64" t="s">
        <v>6</v>
      </c>
      <c r="J10" s="64"/>
      <c r="K10" s="177" t="s">
        <v>19</v>
      </c>
      <c r="L10" s="293"/>
      <c r="M10" s="178" t="s">
        <v>62</v>
      </c>
      <c r="N10" s="286"/>
      <c r="O10" s="179" t="s">
        <v>63</v>
      </c>
      <c r="P10" s="289"/>
      <c r="Q10" s="179" t="s">
        <v>64</v>
      </c>
      <c r="R10" s="289"/>
      <c r="S10" s="65" t="s">
        <v>6</v>
      </c>
      <c r="T10" s="65"/>
      <c r="U10" s="177" t="s">
        <v>19</v>
      </c>
    </row>
    <row r="11" spans="1:21" s="141" customFormat="1" ht="30.75" x14ac:dyDescent="0.25">
      <c r="A11" s="309" t="s">
        <v>106</v>
      </c>
      <c r="C11" s="152">
        <v>0</v>
      </c>
      <c r="D11" s="152"/>
      <c r="E11" s="152">
        <v>0</v>
      </c>
      <c r="F11" s="152"/>
      <c r="G11" s="152">
        <v>0</v>
      </c>
      <c r="H11" s="152"/>
      <c r="I11" s="146">
        <f>C11+E11+G11</f>
        <v>0</v>
      </c>
      <c r="J11" s="197"/>
      <c r="K11" s="198">
        <v>0</v>
      </c>
      <c r="L11" s="197"/>
      <c r="M11" s="152">
        <v>0</v>
      </c>
      <c r="N11" s="146"/>
      <c r="O11" s="146">
        <v>0</v>
      </c>
      <c r="P11" s="146"/>
      <c r="Q11" s="146">
        <v>0</v>
      </c>
      <c r="R11" s="146"/>
      <c r="S11" s="146">
        <f>M11+O11+Q11</f>
        <v>0</v>
      </c>
      <c r="T11" s="6"/>
      <c r="U11" s="198"/>
    </row>
    <row r="12" spans="1:21" s="172" customFormat="1" ht="25.5" customHeight="1" thickBot="1" x14ac:dyDescent="0.3">
      <c r="C12" s="163">
        <f>SUM(C11:C11)</f>
        <v>0</v>
      </c>
      <c r="D12" s="199">
        <v>0</v>
      </c>
      <c r="E12" s="163">
        <f>SUM(E11:E11)</f>
        <v>0</v>
      </c>
      <c r="F12" s="199">
        <v>0</v>
      </c>
      <c r="G12" s="163">
        <f>SUM(G11:G11)</f>
        <v>0</v>
      </c>
      <c r="H12" s="199">
        <v>0</v>
      </c>
      <c r="I12" s="163">
        <f>SUM(I11:I11)</f>
        <v>0</v>
      </c>
      <c r="J12" s="200">
        <v>0</v>
      </c>
      <c r="K12" s="193">
        <f>SUM(K11:K11)</f>
        <v>0</v>
      </c>
      <c r="L12" s="201"/>
      <c r="M12" s="163">
        <f>SUM(M11:M11)</f>
        <v>0</v>
      </c>
      <c r="N12" s="146"/>
      <c r="O12" s="163">
        <f>SUM(O11:O11)</f>
        <v>0</v>
      </c>
      <c r="P12" s="146"/>
      <c r="Q12" s="163">
        <f>SUM(Q11:Q11)</f>
        <v>0</v>
      </c>
      <c r="R12" s="146"/>
      <c r="S12" s="163">
        <f>SUM(S11:S11)</f>
        <v>0</v>
      </c>
      <c r="T12" s="164"/>
      <c r="U12" s="193">
        <f>SUM(U11:U11)</f>
        <v>0</v>
      </c>
    </row>
    <row r="13" spans="1:21" ht="25.5" customHeight="1" thickTop="1" x14ac:dyDescent="0.25">
      <c r="D13" s="146">
        <v>0</v>
      </c>
      <c r="F13" s="146">
        <v>0</v>
      </c>
      <c r="H13" s="146">
        <v>0</v>
      </c>
      <c r="J13" s="6">
        <v>0</v>
      </c>
      <c r="L13" s="141"/>
      <c r="N13" s="146"/>
      <c r="O13" s="175"/>
      <c r="P13" s="146"/>
      <c r="Q13" s="175"/>
      <c r="R13" s="146"/>
      <c r="S13" s="175"/>
      <c r="T13" s="175"/>
    </row>
    <row r="14" spans="1:21" s="189" customFormat="1" ht="33" x14ac:dyDescent="0.25"/>
    <row r="15" spans="1:21" s="189" customFormat="1" ht="33" x14ac:dyDescent="0.25"/>
    <row r="16" spans="1:21" s="189" customFormat="1" ht="33" x14ac:dyDescent="0.25"/>
    <row r="20" spans="4:8" ht="33" x14ac:dyDescent="0.25">
      <c r="D20" s="190"/>
      <c r="E20" s="191"/>
      <c r="F20" s="191"/>
      <c r="G20" s="191"/>
      <c r="H20" s="192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44"/>
  <sheetViews>
    <sheetView rightToLeft="1" view="pageBreakPreview" zoomScaleNormal="100" zoomScaleSheetLayoutView="100" workbookViewId="0">
      <selection activeCell="O11" sqref="O11"/>
    </sheetView>
  </sheetViews>
  <sheetFormatPr defaultColWidth="9.140625" defaultRowHeight="21.75" x14ac:dyDescent="0.5"/>
  <cols>
    <col min="1" max="1" width="38.85546875" style="7" customWidth="1"/>
    <col min="2" max="2" width="0.42578125" style="7" customWidth="1"/>
    <col min="3" max="3" width="15.85546875" style="7" bestFit="1" customWidth="1"/>
    <col min="4" max="4" width="0.7109375" style="7" customWidth="1"/>
    <col min="5" max="5" width="17.7109375" style="7" bestFit="1" customWidth="1"/>
    <col min="6" max="6" width="0.5703125" style="7" customWidth="1"/>
    <col min="7" max="7" width="17" style="7" bestFit="1" customWidth="1"/>
    <col min="8" max="8" width="0.5703125" style="7" customWidth="1"/>
    <col min="9" max="9" width="17.7109375" style="7" bestFit="1" customWidth="1"/>
    <col min="10" max="10" width="0.42578125" style="7" customWidth="1"/>
    <col min="11" max="11" width="16.8554687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19.28515625" style="7" bestFit="1" customWidth="1"/>
    <col min="16" max="16" width="0.5703125" style="7" customWidth="1"/>
    <col min="17" max="17" width="19.2851562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17" ht="21" customHeight="1" x14ac:dyDescent="0.55000000000000004">
      <c r="A1" s="264" t="s">
        <v>101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06" customFormat="1" ht="18" customHeight="1" x14ac:dyDescent="0.55000000000000004">
      <c r="A2" s="297" t="s">
        <v>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</row>
    <row r="3" spans="1:17" ht="19.5" customHeight="1" x14ac:dyDescent="0.55000000000000004">
      <c r="A3" s="264" t="str">
        <f>' سهام'!A3:W3</f>
        <v>برای ماه منتهی به 1400/12/29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7" x14ac:dyDescent="0.5">
      <c r="A4" s="251" t="s">
        <v>29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</row>
    <row r="5" spans="1:17" ht="4.5" customHeight="1" x14ac:dyDescent="0.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2.5" customHeight="1" thickBot="1" x14ac:dyDescent="0.55000000000000004">
      <c r="A6" s="98"/>
      <c r="B6" s="99"/>
      <c r="C6" s="300" t="s">
        <v>98</v>
      </c>
      <c r="D6" s="300"/>
      <c r="E6" s="300"/>
      <c r="F6" s="300"/>
      <c r="G6" s="300"/>
      <c r="H6" s="300"/>
      <c r="I6" s="300"/>
      <c r="J6" s="32"/>
      <c r="K6" s="300" t="s">
        <v>99</v>
      </c>
      <c r="L6" s="300"/>
      <c r="M6" s="300"/>
      <c r="N6" s="300"/>
      <c r="O6" s="300"/>
      <c r="P6" s="300"/>
      <c r="Q6" s="300"/>
    </row>
    <row r="7" spans="1:17" ht="15.75" customHeight="1" x14ac:dyDescent="0.5">
      <c r="A7" s="302"/>
      <c r="B7" s="303"/>
      <c r="C7" s="298" t="s">
        <v>15</v>
      </c>
      <c r="D7" s="298"/>
      <c r="E7" s="298" t="s">
        <v>13</v>
      </c>
      <c r="F7" s="302"/>
      <c r="G7" s="298" t="s">
        <v>14</v>
      </c>
      <c r="H7" s="302"/>
      <c r="I7" s="298" t="s">
        <v>2</v>
      </c>
      <c r="J7" s="101"/>
      <c r="K7" s="298" t="s">
        <v>15</v>
      </c>
      <c r="L7" s="298"/>
      <c r="M7" s="298" t="s">
        <v>13</v>
      </c>
      <c r="N7" s="302"/>
      <c r="O7" s="298" t="s">
        <v>14</v>
      </c>
      <c r="P7" s="302"/>
      <c r="Q7" s="298" t="s">
        <v>2</v>
      </c>
    </row>
    <row r="8" spans="1:17" ht="12" customHeight="1" x14ac:dyDescent="0.5">
      <c r="A8" s="303"/>
      <c r="B8" s="303"/>
      <c r="C8" s="299"/>
      <c r="D8" s="299"/>
      <c r="E8" s="299"/>
      <c r="F8" s="303"/>
      <c r="G8" s="299"/>
      <c r="H8" s="303"/>
      <c r="I8" s="299"/>
      <c r="J8" s="101"/>
      <c r="K8" s="299"/>
      <c r="L8" s="299"/>
      <c r="M8" s="299"/>
      <c r="N8" s="303"/>
      <c r="O8" s="299"/>
      <c r="P8" s="303"/>
      <c r="Q8" s="299"/>
    </row>
    <row r="9" spans="1:17" ht="14.25" customHeight="1" thickBot="1" x14ac:dyDescent="0.55000000000000004">
      <c r="A9" s="304"/>
      <c r="B9" s="304"/>
      <c r="C9" s="114" t="s">
        <v>68</v>
      </c>
      <c r="D9" s="301"/>
      <c r="E9" s="114" t="s">
        <v>63</v>
      </c>
      <c r="F9" s="304"/>
      <c r="G9" s="114" t="s">
        <v>64</v>
      </c>
      <c r="H9" s="304"/>
      <c r="I9" s="300"/>
      <c r="J9" s="102"/>
      <c r="K9" s="114" t="s">
        <v>68</v>
      </c>
      <c r="L9" s="301"/>
      <c r="M9" s="114" t="s">
        <v>63</v>
      </c>
      <c r="N9" s="304"/>
      <c r="O9" s="114" t="s">
        <v>64</v>
      </c>
      <c r="P9" s="304"/>
      <c r="Q9" s="300"/>
    </row>
    <row r="10" spans="1:17" ht="21" customHeight="1" x14ac:dyDescent="0.5">
      <c r="A10" s="39"/>
      <c r="B10" s="21"/>
      <c r="C10" s="155">
        <v>0</v>
      </c>
      <c r="D10" s="155"/>
      <c r="E10" s="155">
        <v>0</v>
      </c>
      <c r="F10" s="155"/>
      <c r="G10" s="155">
        <v>0</v>
      </c>
      <c r="H10" s="155"/>
      <c r="I10" s="155">
        <f>C10+E10+G10</f>
        <v>0</v>
      </c>
      <c r="J10" s="155"/>
      <c r="K10" s="155">
        <v>0</v>
      </c>
      <c r="L10" s="155"/>
      <c r="M10" s="155">
        <v>0</v>
      </c>
      <c r="N10" s="155"/>
      <c r="O10" s="155">
        <v>0</v>
      </c>
      <c r="P10" s="155"/>
      <c r="Q10" s="155">
        <f>K10+M10+O10</f>
        <v>0</v>
      </c>
    </row>
    <row r="11" spans="1:17" ht="21" customHeight="1" thickBot="1" x14ac:dyDescent="0.55000000000000004">
      <c r="A11" s="112" t="s">
        <v>2</v>
      </c>
      <c r="B11" s="111"/>
      <c r="C11" s="184">
        <f t="shared" ref="C11:Q11" si="0">SUM(C10:C10)</f>
        <v>0</v>
      </c>
      <c r="D11" s="130">
        <f t="shared" si="0"/>
        <v>0</v>
      </c>
      <c r="E11" s="184">
        <f t="shared" si="0"/>
        <v>0</v>
      </c>
      <c r="F11" s="130">
        <f t="shared" si="0"/>
        <v>0</v>
      </c>
      <c r="G11" s="184">
        <f t="shared" si="0"/>
        <v>0</v>
      </c>
      <c r="H11" s="130">
        <f t="shared" si="0"/>
        <v>0</v>
      </c>
      <c r="I11" s="184">
        <f t="shared" si="0"/>
        <v>0</v>
      </c>
      <c r="J11" s="130">
        <f t="shared" si="0"/>
        <v>0</v>
      </c>
      <c r="K11" s="184">
        <f t="shared" si="0"/>
        <v>0</v>
      </c>
      <c r="L11" s="130">
        <f t="shared" si="0"/>
        <v>0</v>
      </c>
      <c r="M11" s="184">
        <f t="shared" si="0"/>
        <v>0</v>
      </c>
      <c r="N11" s="130">
        <f t="shared" si="0"/>
        <v>0</v>
      </c>
      <c r="O11" s="184">
        <f t="shared" si="0"/>
        <v>0</v>
      </c>
      <c r="P11" s="130">
        <f t="shared" si="0"/>
        <v>0</v>
      </c>
      <c r="Q11" s="184">
        <f t="shared" si="0"/>
        <v>0</v>
      </c>
    </row>
    <row r="12" spans="1:17" ht="22.5" thickTop="1" x14ac:dyDescent="0.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s="155" customFormat="1" x14ac:dyDescent="0.25"/>
    <row r="14" spans="1:17" s="155" customFormat="1" x14ac:dyDescent="0.25"/>
    <row r="15" spans="1:17" s="155" customFormat="1" x14ac:dyDescent="0.25"/>
    <row r="17" spans="15:17" x14ac:dyDescent="0.5">
      <c r="O17" s="115"/>
      <c r="Q17" s="115"/>
    </row>
    <row r="18" spans="15:17" x14ac:dyDescent="0.5">
      <c r="O18" s="116"/>
      <c r="Q18" s="116"/>
    </row>
    <row r="44" spans="13:13" x14ac:dyDescent="0.5">
      <c r="M44" s="106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M40"/>
  <sheetViews>
    <sheetView rightToLeft="1" view="pageBreakPreview" zoomScaleNormal="100" zoomScaleSheetLayoutView="100" workbookViewId="0">
      <selection activeCell="C8" sqref="C8"/>
    </sheetView>
  </sheetViews>
  <sheetFormatPr defaultColWidth="9.140625" defaultRowHeight="21.75" x14ac:dyDescent="0.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59" customWidth="1"/>
    <col min="6" max="6" width="1.42578125" style="59" customWidth="1"/>
    <col min="7" max="7" width="21.7109375" style="59" customWidth="1"/>
    <col min="8" max="8" width="1.42578125" style="59" customWidth="1"/>
    <col min="9" max="9" width="26.140625" style="59" customWidth="1"/>
    <col min="10" max="10" width="1.28515625" style="7" customWidth="1"/>
    <col min="11" max="11" width="22" style="7" customWidth="1"/>
    <col min="12" max="12" width="0.7109375" style="7" customWidth="1"/>
    <col min="13" max="16384" width="9.140625" style="7"/>
  </cols>
  <sheetData>
    <row r="1" spans="1:13" ht="22.5" x14ac:dyDescent="0.55000000000000004">
      <c r="A1" s="264" t="s">
        <v>101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3" s="106" customFormat="1" ht="22.5" x14ac:dyDescent="0.55000000000000004">
      <c r="A2" s="297" t="s">
        <v>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3" ht="22.5" x14ac:dyDescent="0.55000000000000004">
      <c r="A3" s="264" t="str">
        <f>' سهام'!A3:W3</f>
        <v>برای ماه منتهی به 1400/12/29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1:13" x14ac:dyDescent="0.5">
      <c r="A4" s="251" t="s">
        <v>30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3" ht="22.5" thickBot="1" x14ac:dyDescent="0.55000000000000004">
      <c r="A5" s="27"/>
      <c r="B5" s="27"/>
      <c r="C5" s="27"/>
      <c r="D5" s="26"/>
      <c r="E5" s="28"/>
      <c r="F5" s="28"/>
      <c r="G5" s="28"/>
      <c r="H5" s="28"/>
      <c r="I5" s="28"/>
      <c r="J5" s="27"/>
      <c r="K5" s="27"/>
      <c r="L5" s="27"/>
    </row>
    <row r="6" spans="1:13" ht="37.5" customHeight="1" thickBot="1" x14ac:dyDescent="0.55000000000000004">
      <c r="A6" s="305" t="s">
        <v>20</v>
      </c>
      <c r="B6" s="305"/>
      <c r="C6" s="305"/>
      <c r="D6" s="107"/>
      <c r="E6" s="306" t="s">
        <v>98</v>
      </c>
      <c r="F6" s="306"/>
      <c r="G6" s="306"/>
      <c r="H6" s="306"/>
      <c r="I6" s="305" t="s">
        <v>99</v>
      </c>
      <c r="J6" s="305"/>
      <c r="K6" s="305"/>
      <c r="L6" s="305"/>
      <c r="M6" s="108"/>
    </row>
    <row r="7" spans="1:13" ht="37.5" x14ac:dyDescent="0.5">
      <c r="A7" s="183" t="s">
        <v>16</v>
      </c>
      <c r="B7" s="107"/>
      <c r="C7" s="183" t="s">
        <v>9</v>
      </c>
      <c r="D7" s="101"/>
      <c r="E7" s="182" t="s">
        <v>17</v>
      </c>
      <c r="F7" s="109"/>
      <c r="G7" s="182" t="s">
        <v>18</v>
      </c>
      <c r="H7" s="110"/>
      <c r="I7" s="182" t="s">
        <v>17</v>
      </c>
      <c r="J7" s="32"/>
      <c r="K7" s="183" t="s">
        <v>18</v>
      </c>
      <c r="L7" s="32"/>
      <c r="M7" s="111"/>
    </row>
    <row r="8" spans="1:13" ht="27" customHeight="1" thickBot="1" x14ac:dyDescent="0.55000000000000004">
      <c r="A8" s="117" t="s">
        <v>102</v>
      </c>
      <c r="B8" s="21"/>
      <c r="C8" s="20" t="s">
        <v>103</v>
      </c>
      <c r="D8" s="21"/>
      <c r="E8" s="154">
        <v>12008945118</v>
      </c>
      <c r="F8" s="21"/>
      <c r="G8" s="23">
        <f>E8/E9</f>
        <v>1</v>
      </c>
      <c r="H8" s="21"/>
      <c r="I8" s="154">
        <v>12008945118</v>
      </c>
      <c r="J8" s="21"/>
      <c r="K8" s="23">
        <f>I8/I9</f>
        <v>1</v>
      </c>
      <c r="L8" s="129"/>
      <c r="M8" s="111"/>
    </row>
    <row r="9" spans="1:13" ht="22.5" thickBot="1" x14ac:dyDescent="0.55000000000000004">
      <c r="A9" s="112" t="s">
        <v>2</v>
      </c>
      <c r="B9" s="111"/>
      <c r="D9" s="113"/>
      <c r="E9" s="185">
        <f>SUM(E8:E8)</f>
        <v>12008945118</v>
      </c>
      <c r="F9" s="21"/>
      <c r="G9" s="194">
        <f>SUM(G8:G8)</f>
        <v>1</v>
      </c>
      <c r="H9" s="21"/>
      <c r="I9" s="185">
        <f>SUM(I8:I8)</f>
        <v>12008945118</v>
      </c>
      <c r="J9" s="21"/>
      <c r="K9" s="194">
        <f>SUM(K8:K8)</f>
        <v>1</v>
      </c>
      <c r="L9" s="32"/>
      <c r="M9" s="111"/>
    </row>
    <row r="10" spans="1:13" ht="22.5" thickTop="1" x14ac:dyDescent="0.5">
      <c r="F10" s="21"/>
      <c r="H10" s="21"/>
      <c r="J10" s="21"/>
    </row>
    <row r="12" spans="1:13" x14ac:dyDescent="0.5">
      <c r="E12" s="155"/>
      <c r="I12" s="155"/>
    </row>
    <row r="40" spans="13:13" x14ac:dyDescent="0.5">
      <c r="M40" s="106"/>
    </row>
  </sheetData>
  <autoFilter ref="A7:M7" xr:uid="{00000000-0009-0000-0000-00000B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41"/>
  <sheetViews>
    <sheetView rightToLeft="1" view="pageBreakPreview" zoomScaleNormal="100" zoomScaleSheetLayoutView="100" workbookViewId="0">
      <selection activeCell="E9" sqref="E9"/>
    </sheetView>
  </sheetViews>
  <sheetFormatPr defaultColWidth="9.140625" defaultRowHeight="18" x14ac:dyDescent="0.4"/>
  <cols>
    <col min="1" max="1" width="32.42578125" style="26" customWidth="1"/>
    <col min="2" max="2" width="1.42578125" style="26" customWidth="1"/>
    <col min="3" max="3" width="17.7109375" style="26" bestFit="1" customWidth="1"/>
    <col min="4" max="4" width="0.85546875" style="26" customWidth="1"/>
    <col min="5" max="5" width="18.140625" style="26" customWidth="1"/>
    <col min="6" max="16384" width="9.140625" style="26"/>
  </cols>
  <sheetData>
    <row r="1" spans="1:5" s="96" customFormat="1" ht="18.75" x14ac:dyDescent="0.45">
      <c r="A1" s="248" t="s">
        <v>101</v>
      </c>
      <c r="B1" s="248"/>
      <c r="C1" s="248"/>
      <c r="D1" s="248"/>
      <c r="E1" s="248"/>
    </row>
    <row r="2" spans="1:5" s="97" customFormat="1" ht="18.75" x14ac:dyDescent="0.45">
      <c r="A2" s="307" t="s">
        <v>58</v>
      </c>
      <c r="B2" s="307"/>
      <c r="C2" s="307"/>
      <c r="D2" s="307"/>
      <c r="E2" s="307"/>
    </row>
    <row r="3" spans="1:5" s="96" customFormat="1" ht="18.75" x14ac:dyDescent="0.45">
      <c r="A3" s="248" t="str">
        <f>' سهام'!A3:W3</f>
        <v>برای ماه منتهی به 1400/12/29</v>
      </c>
      <c r="B3" s="248"/>
      <c r="C3" s="248"/>
      <c r="D3" s="248"/>
      <c r="E3" s="248"/>
    </row>
    <row r="4" spans="1:5" ht="18.75" x14ac:dyDescent="0.4">
      <c r="A4" s="251" t="s">
        <v>31</v>
      </c>
      <c r="B4" s="251"/>
      <c r="C4" s="251"/>
      <c r="D4" s="251"/>
      <c r="E4" s="251"/>
    </row>
    <row r="5" spans="1:5" ht="49.5" customHeight="1" thickBot="1" x14ac:dyDescent="0.45">
      <c r="A5" s="98"/>
      <c r="B5" s="99"/>
      <c r="C5" s="100" t="s">
        <v>98</v>
      </c>
      <c r="D5" s="32"/>
      <c r="E5" s="100" t="s">
        <v>100</v>
      </c>
    </row>
    <row r="6" spans="1:5" ht="16.5" customHeight="1" x14ac:dyDescent="0.4">
      <c r="A6" s="302"/>
      <c r="B6" s="303"/>
      <c r="C6" s="298" t="s">
        <v>6</v>
      </c>
      <c r="D6" s="101"/>
      <c r="E6" s="298" t="s">
        <v>6</v>
      </c>
    </row>
    <row r="7" spans="1:5" ht="18.75" thickBot="1" x14ac:dyDescent="0.45">
      <c r="A7" s="304"/>
      <c r="B7" s="304"/>
      <c r="C7" s="300"/>
      <c r="D7" s="102"/>
      <c r="E7" s="300"/>
    </row>
    <row r="8" spans="1:5" ht="25.9" customHeight="1" x14ac:dyDescent="0.4">
      <c r="A8" s="308" t="s">
        <v>106</v>
      </c>
      <c r="B8" s="21"/>
      <c r="C8" s="154">
        <v>0</v>
      </c>
      <c r="D8" s="154"/>
      <c r="E8" s="154">
        <v>0</v>
      </c>
    </row>
    <row r="9" spans="1:5" ht="18.75" thickBot="1" x14ac:dyDescent="0.45">
      <c r="A9" s="103" t="s">
        <v>2</v>
      </c>
      <c r="B9" s="32"/>
      <c r="C9" s="185">
        <f>SUM(C8:C8)</f>
        <v>0</v>
      </c>
      <c r="D9" s="154"/>
      <c r="E9" s="185">
        <f>SUM(E8:E8)</f>
        <v>0</v>
      </c>
    </row>
    <row r="10" spans="1:5" ht="18.75" thickTop="1" x14ac:dyDescent="0.4">
      <c r="D10" s="154"/>
    </row>
    <row r="11" spans="1:5" x14ac:dyDescent="0.4">
      <c r="D11" s="154"/>
    </row>
    <row r="12" spans="1:5" x14ac:dyDescent="0.4">
      <c r="E12" s="104"/>
    </row>
    <row r="14" spans="1:5" x14ac:dyDescent="0.4">
      <c r="C14" s="104"/>
      <c r="E14" s="105"/>
    </row>
    <row r="41" spans="13:13" x14ac:dyDescent="0.4">
      <c r="M41" s="142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tabSelected="1" view="pageBreakPreview" zoomScale="60" zoomScaleNormal="100" workbookViewId="0">
      <selection activeCell="A22" sqref="A22"/>
    </sheetView>
  </sheetViews>
  <sheetFormatPr defaultColWidth="9.140625" defaultRowHeight="30.75" x14ac:dyDescent="0.25"/>
  <cols>
    <col min="1" max="1" width="36.7109375" style="141" customWidth="1"/>
    <col min="2" max="2" width="1.85546875" style="141" customWidth="1"/>
    <col min="3" max="3" width="22.5703125" style="146" bestFit="1" customWidth="1"/>
    <col min="4" max="4" width="1.140625" style="146" customWidth="1"/>
    <col min="5" max="5" width="32" style="146" bestFit="1" customWidth="1"/>
    <col min="6" max="6" width="1.42578125" style="146" customWidth="1"/>
    <col min="7" max="7" width="32.140625" style="146" customWidth="1"/>
    <col min="8" max="8" width="1.5703125" style="146" customWidth="1"/>
    <col min="9" max="9" width="20.5703125" style="146" bestFit="1" customWidth="1"/>
    <col min="10" max="10" width="29.140625" style="146" bestFit="1" customWidth="1"/>
    <col min="11" max="11" width="1.42578125" style="146" customWidth="1"/>
    <col min="12" max="12" width="20.7109375" style="146" customWidth="1"/>
    <col min="13" max="13" width="29.140625" style="146" customWidth="1"/>
    <col min="14" max="14" width="1.140625" style="146" customWidth="1"/>
    <col min="15" max="15" width="22.5703125" style="146" bestFit="1" customWidth="1"/>
    <col min="16" max="16" width="1.42578125" style="146" customWidth="1"/>
    <col min="17" max="17" width="18.7109375" style="146" customWidth="1"/>
    <col min="18" max="18" width="1.5703125" style="146" customWidth="1"/>
    <col min="19" max="19" width="32" style="146" bestFit="1" customWidth="1"/>
    <col min="20" max="20" width="1.85546875" style="146" customWidth="1"/>
    <col min="21" max="21" width="37.42578125" style="146" bestFit="1" customWidth="1"/>
    <col min="22" max="22" width="1.5703125" style="141" customWidth="1"/>
    <col min="23" max="23" width="21.85546875" style="153" customWidth="1"/>
    <col min="24" max="24" width="10.140625" style="141" bestFit="1" customWidth="1"/>
    <col min="25" max="16384" width="9.140625" style="141"/>
  </cols>
  <sheetData>
    <row r="1" spans="1:23" ht="31.5" x14ac:dyDescent="0.25">
      <c r="A1" s="215" t="s">
        <v>101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3" ht="31.5" x14ac:dyDescent="0.25">
      <c r="A2" s="215" t="s">
        <v>52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23" ht="31.5" x14ac:dyDescent="0.25">
      <c r="A3" s="215" t="s">
        <v>95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</row>
    <row r="4" spans="1:23" ht="31.5" x14ac:dyDescent="0.25">
      <c r="A4" s="224" t="s">
        <v>25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23" ht="31.5" x14ac:dyDescent="0.25">
      <c r="A5" s="224" t="s">
        <v>26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</row>
    <row r="7" spans="1:23" ht="36.75" customHeight="1" thickBot="1" x14ac:dyDescent="0.3">
      <c r="A7" s="1"/>
      <c r="B7" s="2"/>
      <c r="C7" s="226" t="s">
        <v>93</v>
      </c>
      <c r="D7" s="226"/>
      <c r="E7" s="226"/>
      <c r="F7" s="226"/>
      <c r="G7" s="226"/>
      <c r="H7" s="3"/>
      <c r="I7" s="225" t="s">
        <v>7</v>
      </c>
      <c r="J7" s="225"/>
      <c r="K7" s="225"/>
      <c r="L7" s="225"/>
      <c r="M7" s="225"/>
      <c r="O7" s="227" t="s">
        <v>96</v>
      </c>
      <c r="P7" s="227"/>
      <c r="Q7" s="227"/>
      <c r="R7" s="227"/>
      <c r="S7" s="227"/>
      <c r="T7" s="227"/>
      <c r="U7" s="227"/>
      <c r="V7" s="227"/>
      <c r="W7" s="227"/>
    </row>
    <row r="8" spans="1:23" ht="29.25" customHeight="1" x14ac:dyDescent="0.25">
      <c r="A8" s="216" t="s">
        <v>1</v>
      </c>
      <c r="B8" s="4"/>
      <c r="C8" s="222" t="s">
        <v>3</v>
      </c>
      <c r="D8" s="219"/>
      <c r="E8" s="222" t="s">
        <v>0</v>
      </c>
      <c r="F8" s="219"/>
      <c r="G8" s="228" t="s">
        <v>21</v>
      </c>
      <c r="H8" s="145"/>
      <c r="I8" s="218" t="s">
        <v>4</v>
      </c>
      <c r="J8" s="218"/>
      <c r="K8" s="147"/>
      <c r="L8" s="218" t="s">
        <v>5</v>
      </c>
      <c r="M8" s="218"/>
      <c r="O8" s="220" t="s">
        <v>3</v>
      </c>
      <c r="P8" s="219"/>
      <c r="Q8" s="228" t="s">
        <v>33</v>
      </c>
      <c r="R8" s="144"/>
      <c r="S8" s="220" t="s">
        <v>0</v>
      </c>
      <c r="T8" s="219"/>
      <c r="U8" s="228" t="s">
        <v>21</v>
      </c>
      <c r="V8" s="5"/>
      <c r="W8" s="230" t="s">
        <v>22</v>
      </c>
    </row>
    <row r="9" spans="1:23" ht="49.5" customHeight="1" thickBot="1" x14ac:dyDescent="0.3">
      <c r="A9" s="217"/>
      <c r="B9" s="4"/>
      <c r="C9" s="221"/>
      <c r="D9" s="223"/>
      <c r="E9" s="221"/>
      <c r="F9" s="223"/>
      <c r="G9" s="229"/>
      <c r="H9" s="145"/>
      <c r="I9" s="148" t="s">
        <v>3</v>
      </c>
      <c r="J9" s="148" t="s">
        <v>0</v>
      </c>
      <c r="K9" s="147"/>
      <c r="L9" s="148" t="s">
        <v>3</v>
      </c>
      <c r="M9" s="148" t="s">
        <v>51</v>
      </c>
      <c r="O9" s="221"/>
      <c r="P9" s="219"/>
      <c r="Q9" s="229"/>
      <c r="R9" s="144"/>
      <c r="S9" s="221"/>
      <c r="T9" s="219"/>
      <c r="U9" s="229"/>
      <c r="V9" s="5"/>
      <c r="W9" s="231"/>
    </row>
    <row r="10" spans="1:23" ht="28.5" customHeight="1" thickBot="1" x14ac:dyDescent="0.3">
      <c r="A10" s="314" t="s">
        <v>106</v>
      </c>
      <c r="C10" s="146">
        <v>0</v>
      </c>
      <c r="E10" s="146">
        <v>0</v>
      </c>
      <c r="G10" s="146">
        <v>0</v>
      </c>
      <c r="I10" s="146">
        <v>0</v>
      </c>
      <c r="J10" s="146">
        <v>0</v>
      </c>
      <c r="K10" s="6"/>
      <c r="L10" s="146">
        <v>0</v>
      </c>
      <c r="M10" s="146">
        <v>0</v>
      </c>
      <c r="O10" s="146">
        <v>0</v>
      </c>
      <c r="Q10" s="146">
        <v>0</v>
      </c>
      <c r="S10" s="146">
        <v>0</v>
      </c>
      <c r="U10" s="146">
        <v>0</v>
      </c>
      <c r="V10" s="6"/>
      <c r="W10" s="187">
        <v>0</v>
      </c>
    </row>
    <row r="11" spans="1:23" ht="42" customHeight="1" thickBot="1" x14ac:dyDescent="0.3">
      <c r="A11" s="141" t="s">
        <v>2</v>
      </c>
      <c r="B11" s="4"/>
      <c r="D11" s="149">
        <f>SUM(D10:D10)</f>
        <v>0</v>
      </c>
      <c r="E11" s="149">
        <f>SUM(E10:E10)</f>
        <v>0</v>
      </c>
      <c r="G11" s="149">
        <f>SUM(G10:G10)</f>
        <v>0</v>
      </c>
      <c r="J11" s="149">
        <f>SUM(J10:J10)</f>
        <v>0</v>
      </c>
      <c r="M11" s="149">
        <f>SUM(M10:M10)</f>
        <v>0</v>
      </c>
      <c r="S11" s="149">
        <f>SUM(S10:S10)</f>
        <v>0</v>
      </c>
      <c r="U11" s="150">
        <f>SUM(U10:U10)</f>
        <v>0</v>
      </c>
      <c r="W11" s="151">
        <f>SUM(W10:W10)</f>
        <v>0</v>
      </c>
    </row>
    <row r="12" spans="1:23" ht="31.5" thickTop="1" x14ac:dyDescent="0.25">
      <c r="U12" s="152"/>
    </row>
    <row r="14" spans="1:23" x14ac:dyDescent="0.25">
      <c r="E14" s="211"/>
      <c r="G14" s="211"/>
      <c r="S14" s="211"/>
      <c r="U14" s="211"/>
    </row>
    <row r="16" spans="1:23" x14ac:dyDescent="0.25">
      <c r="E16" s="211"/>
      <c r="G16" s="211"/>
      <c r="S16" s="211"/>
      <c r="U16" s="211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2"/>
  <sheetViews>
    <sheetView rightToLeft="1" view="pageBreakPreview" zoomScale="62" zoomScaleNormal="100" zoomScaleSheetLayoutView="62" workbookViewId="0">
      <selection activeCell="AG10" sqref="AG10"/>
    </sheetView>
  </sheetViews>
  <sheetFormatPr defaultColWidth="9.140625" defaultRowHeight="15.75" x14ac:dyDescent="0.4"/>
  <cols>
    <col min="1" max="1" width="45.7109375" style="8" customWidth="1"/>
    <col min="2" max="2" width="0.5703125" style="8" customWidth="1"/>
    <col min="3" max="3" width="12.5703125" style="8" customWidth="1"/>
    <col min="4" max="4" width="0.5703125" style="8" customWidth="1"/>
    <col min="5" max="5" width="29.140625" style="8" customWidth="1"/>
    <col min="6" max="6" width="0.5703125" style="8" customWidth="1"/>
    <col min="7" max="7" width="15.42578125" style="8" bestFit="1" customWidth="1"/>
    <col min="8" max="8" width="0.5703125" style="8" customWidth="1"/>
    <col min="9" max="9" width="16.5703125" style="8" bestFit="1" customWidth="1"/>
    <col min="10" max="10" width="0.42578125" style="8" customWidth="1"/>
    <col min="11" max="11" width="11.7109375" style="8" bestFit="1" customWidth="1"/>
    <col min="12" max="12" width="0.7109375" style="8" customWidth="1"/>
    <col min="13" max="13" width="13.7109375" style="8" bestFit="1" customWidth="1"/>
    <col min="14" max="14" width="1.140625" style="8" customWidth="1"/>
    <col min="15" max="15" width="19.42578125" style="8" bestFit="1" customWidth="1"/>
    <col min="16" max="16" width="0.5703125" style="8" customWidth="1"/>
    <col min="17" max="17" width="25.42578125" style="8" bestFit="1" customWidth="1"/>
    <col min="18" max="18" width="0.5703125" style="8" customWidth="1"/>
    <col min="19" max="19" width="8.140625" style="8" bestFit="1" customWidth="1"/>
    <col min="20" max="20" width="17.42578125" style="8" bestFit="1" customWidth="1"/>
    <col min="21" max="21" width="0.5703125" style="8" customWidth="1"/>
    <col min="22" max="22" width="8.140625" style="8" bestFit="1" customWidth="1"/>
    <col min="23" max="23" width="17" style="8" bestFit="1" customWidth="1"/>
    <col min="24" max="24" width="0.5703125" style="8" customWidth="1"/>
    <col min="25" max="25" width="14.7109375" style="8" bestFit="1" customWidth="1"/>
    <col min="26" max="26" width="0.42578125" style="8" customWidth="1"/>
    <col min="27" max="27" width="23" style="8" bestFit="1" customWidth="1"/>
    <col min="28" max="28" width="0.7109375" style="8" customWidth="1"/>
    <col min="29" max="29" width="19.42578125" style="8" bestFit="1" customWidth="1"/>
    <col min="30" max="30" width="0.7109375" style="8" customWidth="1"/>
    <col min="31" max="31" width="22.7109375" style="8" bestFit="1" customWidth="1"/>
    <col min="32" max="32" width="0.7109375" style="8" customWidth="1"/>
    <col min="33" max="33" width="16.5703125" style="8" customWidth="1"/>
    <col min="34" max="16384" width="9.140625" style="8"/>
  </cols>
  <sheetData>
    <row r="1" spans="1:33" s="7" customFormat="1" ht="24.75" x14ac:dyDescent="0.6">
      <c r="A1" s="232" t="s">
        <v>101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3" s="7" customFormat="1" ht="24.75" x14ac:dyDescent="0.6">
      <c r="A2" s="232" t="s">
        <v>52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</row>
    <row r="3" spans="1:33" s="7" customFormat="1" ht="24.75" x14ac:dyDescent="0.6">
      <c r="A3" s="232" t="str">
        <f>' سهام'!A3:W3</f>
        <v>برای ماه منتهی به 1400/12/29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1:33" ht="24.75" x14ac:dyDescent="0.4">
      <c r="A4" s="233" t="s">
        <v>69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 spans="1:33" ht="24.75" x14ac:dyDescent="0.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7.75" customHeight="1" thickBot="1" x14ac:dyDescent="0.65">
      <c r="A6" s="234" t="s">
        <v>70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 t="s">
        <v>93</v>
      </c>
      <c r="N6" s="234"/>
      <c r="O6" s="234"/>
      <c r="P6" s="234"/>
      <c r="Q6" s="234"/>
      <c r="R6" s="10"/>
      <c r="S6" s="235" t="s">
        <v>7</v>
      </c>
      <c r="T6" s="235"/>
      <c r="U6" s="235"/>
      <c r="V6" s="235"/>
      <c r="W6" s="235"/>
      <c r="X6" s="9"/>
      <c r="Y6" s="234" t="s">
        <v>96</v>
      </c>
      <c r="Z6" s="234"/>
      <c r="AA6" s="234"/>
      <c r="AB6" s="234"/>
      <c r="AC6" s="234"/>
      <c r="AD6" s="234"/>
      <c r="AE6" s="234"/>
      <c r="AF6" s="234"/>
      <c r="AG6" s="234"/>
    </row>
    <row r="7" spans="1:33" ht="26.25" customHeight="1" x14ac:dyDescent="0.6">
      <c r="A7" s="237" t="s">
        <v>71</v>
      </c>
      <c r="B7" s="11"/>
      <c r="C7" s="238" t="s">
        <v>72</v>
      </c>
      <c r="D7" s="12"/>
      <c r="E7" s="240" t="s">
        <v>77</v>
      </c>
      <c r="F7" s="12"/>
      <c r="G7" s="236" t="s">
        <v>73</v>
      </c>
      <c r="H7" s="12"/>
      <c r="I7" s="238" t="s">
        <v>23</v>
      </c>
      <c r="J7" s="12"/>
      <c r="K7" s="240" t="s">
        <v>74</v>
      </c>
      <c r="L7" s="13"/>
      <c r="M7" s="241" t="s">
        <v>3</v>
      </c>
      <c r="N7" s="236"/>
      <c r="O7" s="236" t="s">
        <v>0</v>
      </c>
      <c r="P7" s="236"/>
      <c r="Q7" s="236" t="s">
        <v>21</v>
      </c>
      <c r="R7" s="12"/>
      <c r="S7" s="232" t="s">
        <v>4</v>
      </c>
      <c r="T7" s="232"/>
      <c r="U7" s="14"/>
      <c r="V7" s="232" t="s">
        <v>5</v>
      </c>
      <c r="W7" s="232"/>
      <c r="X7" s="9"/>
      <c r="Y7" s="241" t="s">
        <v>3</v>
      </c>
      <c r="Z7" s="237"/>
      <c r="AA7" s="236" t="s">
        <v>75</v>
      </c>
      <c r="AB7" s="11"/>
      <c r="AC7" s="236" t="s">
        <v>0</v>
      </c>
      <c r="AD7" s="237"/>
      <c r="AE7" s="236" t="s">
        <v>21</v>
      </c>
      <c r="AF7" s="15"/>
      <c r="AG7" s="236" t="s">
        <v>22</v>
      </c>
    </row>
    <row r="8" spans="1:33" s="19" customFormat="1" ht="55.5" customHeight="1" thickBot="1" x14ac:dyDescent="0.3">
      <c r="A8" s="234"/>
      <c r="B8" s="11"/>
      <c r="C8" s="239"/>
      <c r="D8" s="12"/>
      <c r="E8" s="239"/>
      <c r="F8" s="12"/>
      <c r="G8" s="234"/>
      <c r="H8" s="12"/>
      <c r="I8" s="239"/>
      <c r="J8" s="12"/>
      <c r="K8" s="239"/>
      <c r="L8" s="10"/>
      <c r="M8" s="242"/>
      <c r="N8" s="243"/>
      <c r="O8" s="234"/>
      <c r="P8" s="243"/>
      <c r="Q8" s="234"/>
      <c r="R8" s="12"/>
      <c r="S8" s="16" t="s">
        <v>3</v>
      </c>
      <c r="T8" s="16" t="s">
        <v>0</v>
      </c>
      <c r="U8" s="17"/>
      <c r="V8" s="16" t="s">
        <v>3</v>
      </c>
      <c r="W8" s="16" t="s">
        <v>51</v>
      </c>
      <c r="X8" s="18"/>
      <c r="Y8" s="242"/>
      <c r="Z8" s="237"/>
      <c r="AA8" s="234"/>
      <c r="AB8" s="11"/>
      <c r="AC8" s="234"/>
      <c r="AD8" s="237"/>
      <c r="AE8" s="234"/>
      <c r="AF8" s="15"/>
      <c r="AG8" s="234"/>
    </row>
    <row r="9" spans="1:33" s="19" customFormat="1" ht="55.5" customHeight="1" thickBot="1" x14ac:dyDescent="0.3">
      <c r="A9" s="313" t="s">
        <v>106</v>
      </c>
      <c r="B9" s="139"/>
      <c r="C9" s="124" t="s">
        <v>105</v>
      </c>
      <c r="D9" s="141"/>
      <c r="E9" s="124" t="s">
        <v>105</v>
      </c>
      <c r="F9" s="141"/>
      <c r="G9" s="124" t="s">
        <v>105</v>
      </c>
      <c r="H9" s="141"/>
      <c r="I9" s="124" t="s">
        <v>105</v>
      </c>
      <c r="J9" s="124"/>
      <c r="K9" s="140">
        <v>0</v>
      </c>
      <c r="L9" s="10"/>
      <c r="M9" s="146">
        <v>0</v>
      </c>
      <c r="N9" s="6"/>
      <c r="O9" s="146">
        <v>0</v>
      </c>
      <c r="P9" s="146"/>
      <c r="Q9" s="146">
        <v>0</v>
      </c>
      <c r="R9" s="146"/>
      <c r="S9" s="146">
        <v>0</v>
      </c>
      <c r="T9" s="146">
        <v>0</v>
      </c>
      <c r="U9" s="146"/>
      <c r="V9" s="146">
        <v>0</v>
      </c>
      <c r="W9" s="146">
        <v>0</v>
      </c>
      <c r="X9" s="146"/>
      <c r="Y9" s="146">
        <v>0</v>
      </c>
      <c r="Z9" s="146"/>
      <c r="AA9" s="146">
        <v>0</v>
      </c>
      <c r="AB9" s="146"/>
      <c r="AC9" s="146">
        <v>0</v>
      </c>
      <c r="AD9" s="146"/>
      <c r="AE9" s="146">
        <v>0</v>
      </c>
      <c r="AG9" s="187">
        <v>0</v>
      </c>
    </row>
    <row r="10" spans="1:33" s="128" customFormat="1" ht="32.25" thickBot="1" x14ac:dyDescent="0.75">
      <c r="A10" s="1" t="s">
        <v>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8"/>
      <c r="N10" s="8"/>
      <c r="O10" s="126">
        <f>SUM(O9:O9)</f>
        <v>0</v>
      </c>
      <c r="P10" s="8"/>
      <c r="Q10" s="126">
        <f>SUM(Q9:Q9)</f>
        <v>0</v>
      </c>
      <c r="R10" s="8"/>
      <c r="S10" s="8"/>
      <c r="T10" s="126">
        <f>SUM(T9:T9)</f>
        <v>0</v>
      </c>
      <c r="U10" s="8"/>
      <c r="V10" s="8"/>
      <c r="W10" s="126">
        <f>SUM(W9:W9)</f>
        <v>0</v>
      </c>
      <c r="X10" s="8"/>
      <c r="Y10" s="8"/>
      <c r="Z10" s="8"/>
      <c r="AA10" s="8"/>
      <c r="AB10" s="8"/>
      <c r="AC10" s="126">
        <f>SUM(AC9:AC9)</f>
        <v>0</v>
      </c>
      <c r="AD10" s="8"/>
      <c r="AE10" s="126">
        <f>SUM(AE9:AE9)</f>
        <v>0</v>
      </c>
      <c r="AF10" s="8"/>
      <c r="AG10" s="127">
        <f>SUM(AG9)</f>
        <v>0</v>
      </c>
    </row>
    <row r="11" spans="1:33" s="121" customFormat="1" ht="32.25" thickTop="1" x14ac:dyDescent="0.75">
      <c r="M11" s="8"/>
      <c r="N11" s="8"/>
      <c r="P11" s="8"/>
      <c r="R11" s="8"/>
      <c r="S11" s="8"/>
      <c r="U11" s="8"/>
      <c r="V11" s="8"/>
      <c r="X11" s="8"/>
      <c r="Y11" s="8"/>
      <c r="Z11" s="8"/>
      <c r="AA11" s="8"/>
      <c r="AB11" s="8"/>
      <c r="AD11" s="8"/>
      <c r="AF11" s="8"/>
    </row>
    <row r="12" spans="1:33" s="146" customFormat="1" ht="30.75" x14ac:dyDescent="0.25"/>
    <row r="13" spans="1:33" s="146" customFormat="1" ht="30.75" x14ac:dyDescent="0.25"/>
    <row r="14" spans="1:33" s="146" customFormat="1" ht="30.75" x14ac:dyDescent="0.25"/>
    <row r="15" spans="1:33" s="146" customFormat="1" ht="30.75" x14ac:dyDescent="0.25"/>
    <row r="16" spans="1:33" s="146" customFormat="1" ht="30.75" x14ac:dyDescent="0.25"/>
    <row r="17" s="146" customFormat="1" ht="30.75" x14ac:dyDescent="0.25"/>
    <row r="18" s="146" customFormat="1" ht="30.75" x14ac:dyDescent="0.25"/>
    <row r="19" s="146" customFormat="1" ht="30.75" x14ac:dyDescent="0.25"/>
    <row r="20" s="146" customFormat="1" ht="30.75" x14ac:dyDescent="0.25"/>
    <row r="21" s="146" customFormat="1" ht="30.75" x14ac:dyDescent="0.25"/>
    <row r="22" s="146" customFormat="1" ht="30.75" x14ac:dyDescent="0.2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8"/>
  <sheetViews>
    <sheetView rightToLeft="1" view="pageBreakPreview" zoomScale="90" zoomScaleNormal="100" zoomScaleSheetLayoutView="90" workbookViewId="0">
      <selection activeCell="G10" sqref="G10"/>
    </sheetView>
  </sheetViews>
  <sheetFormatPr defaultColWidth="9.140625" defaultRowHeight="15" x14ac:dyDescent="0.35"/>
  <cols>
    <col min="1" max="1" width="39.140625" style="24" bestFit="1" customWidth="1"/>
    <col min="2" max="2" width="0.7109375" style="24" customWidth="1"/>
    <col min="3" max="3" width="24.28515625" style="24" customWidth="1"/>
    <col min="4" max="4" width="0.7109375" style="24" customWidth="1"/>
    <col min="5" max="5" width="9.5703125" style="24" bestFit="1" customWidth="1"/>
    <col min="6" max="6" width="0.7109375" style="24" customWidth="1"/>
    <col min="7" max="7" width="15.85546875" style="24" bestFit="1" customWidth="1"/>
    <col min="8" max="8" width="0.7109375" style="24" customWidth="1"/>
    <col min="9" max="9" width="9.28515625" style="24" customWidth="1"/>
    <col min="10" max="10" width="0.5703125" style="24" customWidth="1"/>
    <col min="11" max="11" width="21.28515625" style="41" customWidth="1"/>
    <col min="12" max="12" width="0.7109375" style="24" customWidth="1"/>
    <col min="13" max="13" width="21.85546875" style="24" customWidth="1"/>
    <col min="14" max="14" width="0.42578125" style="24" customWidth="1"/>
    <col min="15" max="15" width="22.140625" style="24" customWidth="1"/>
    <col min="16" max="16" width="0.42578125" style="24" customWidth="1"/>
    <col min="17" max="17" width="18.42578125" style="24" customWidth="1"/>
    <col min="18" max="18" width="0.5703125" style="24" customWidth="1"/>
    <col min="19" max="19" width="12.140625" style="24" customWidth="1"/>
    <col min="20" max="16384" width="9.140625" style="24"/>
  </cols>
  <sheetData>
    <row r="1" spans="1:19" ht="18.75" x14ac:dyDescent="0.45">
      <c r="A1" s="248" t="s">
        <v>101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19" ht="18.75" x14ac:dyDescent="0.45">
      <c r="A2" s="248" t="s">
        <v>52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45">
      <c r="A3" s="248" t="str">
        <f>' سهام'!A3:W3</f>
        <v>برای ماه منتهی به 1400/12/29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</row>
    <row r="4" spans="1:19" s="25" customFormat="1" ht="18.75" x14ac:dyDescent="0.35">
      <c r="A4" s="251" t="s">
        <v>53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1:19" ht="18.75" thickBot="1" x14ac:dyDescent="0.45">
      <c r="A5" s="26"/>
      <c r="B5" s="26"/>
      <c r="C5" s="27"/>
      <c r="D5" s="27"/>
      <c r="E5" s="27"/>
      <c r="F5" s="27"/>
      <c r="G5" s="27"/>
      <c r="H5" s="27"/>
      <c r="I5" s="27"/>
      <c r="J5" s="27"/>
      <c r="K5" s="28"/>
      <c r="L5" s="27"/>
      <c r="M5" s="27"/>
      <c r="N5" s="27"/>
      <c r="O5" s="27"/>
      <c r="P5" s="27"/>
      <c r="Q5" s="27"/>
      <c r="R5" s="27"/>
      <c r="S5" s="27"/>
    </row>
    <row r="6" spans="1:19" ht="18.75" customHeight="1" thickBot="1" x14ac:dyDescent="0.5">
      <c r="A6" s="29"/>
      <c r="B6" s="26"/>
      <c r="C6" s="246" t="s">
        <v>11</v>
      </c>
      <c r="D6" s="246"/>
      <c r="E6" s="246"/>
      <c r="F6" s="246"/>
      <c r="G6" s="246"/>
      <c r="H6" s="246"/>
      <c r="I6" s="246"/>
      <c r="J6" s="30"/>
      <c r="K6" s="31" t="s">
        <v>93</v>
      </c>
      <c r="L6" s="32"/>
      <c r="M6" s="247" t="s">
        <v>7</v>
      </c>
      <c r="N6" s="247"/>
      <c r="O6" s="247"/>
      <c r="P6" s="26"/>
      <c r="Q6" s="246" t="s">
        <v>96</v>
      </c>
      <c r="R6" s="246"/>
      <c r="S6" s="246"/>
    </row>
    <row r="7" spans="1:19" ht="24" customHeight="1" x14ac:dyDescent="0.4">
      <c r="A7" s="254" t="s">
        <v>8</v>
      </c>
      <c r="B7" s="33"/>
      <c r="C7" s="259" t="s">
        <v>9</v>
      </c>
      <c r="D7" s="34"/>
      <c r="E7" s="259" t="s">
        <v>10</v>
      </c>
      <c r="F7" s="34"/>
      <c r="G7" s="259" t="s">
        <v>34</v>
      </c>
      <c r="H7" s="34"/>
      <c r="I7" s="259" t="s">
        <v>90</v>
      </c>
      <c r="J7" s="254"/>
      <c r="K7" s="257" t="s">
        <v>6</v>
      </c>
      <c r="L7" s="33"/>
      <c r="M7" s="244" t="s">
        <v>36</v>
      </c>
      <c r="N7" s="35"/>
      <c r="O7" s="244" t="s">
        <v>37</v>
      </c>
      <c r="P7" s="26"/>
      <c r="Q7" s="252" t="s">
        <v>6</v>
      </c>
      <c r="R7" s="254"/>
      <c r="S7" s="249" t="s">
        <v>22</v>
      </c>
    </row>
    <row r="8" spans="1:19" ht="18.75" thickBot="1" x14ac:dyDescent="0.45">
      <c r="A8" s="255"/>
      <c r="B8" s="33"/>
      <c r="C8" s="250"/>
      <c r="D8" s="36"/>
      <c r="E8" s="250"/>
      <c r="F8" s="36"/>
      <c r="G8" s="250"/>
      <c r="H8" s="36"/>
      <c r="I8" s="250"/>
      <c r="J8" s="256"/>
      <c r="K8" s="258"/>
      <c r="L8" s="33"/>
      <c r="M8" s="245"/>
      <c r="N8" s="37"/>
      <c r="O8" s="245"/>
      <c r="P8" s="26"/>
      <c r="Q8" s="253"/>
      <c r="R8" s="254"/>
      <c r="S8" s="250"/>
    </row>
    <row r="9" spans="1:19" s="26" customFormat="1" ht="18.75" thickBot="1" x14ac:dyDescent="0.45">
      <c r="A9" s="38" t="s">
        <v>102</v>
      </c>
      <c r="C9" s="20" t="s">
        <v>103</v>
      </c>
      <c r="E9" s="39" t="s">
        <v>104</v>
      </c>
      <c r="G9" s="20" t="s">
        <v>105</v>
      </c>
      <c r="I9" s="154">
        <v>0</v>
      </c>
      <c r="J9" s="154"/>
      <c r="K9" s="154">
        <v>625649880000</v>
      </c>
      <c r="L9" s="154"/>
      <c r="M9" s="154">
        <v>12511935118</v>
      </c>
      <c r="N9" s="154"/>
      <c r="O9" s="154">
        <v>502571970</v>
      </c>
      <c r="P9" s="154"/>
      <c r="Q9" s="154">
        <f>K9+M9-O9</f>
        <v>637659243148</v>
      </c>
      <c r="S9" s="118">
        <v>0.99760000000000004</v>
      </c>
    </row>
    <row r="10" spans="1:19" s="26" customFormat="1" ht="24" customHeight="1" thickBot="1" x14ac:dyDescent="0.45">
      <c r="A10" s="33" t="s">
        <v>2</v>
      </c>
      <c r="B10" s="33"/>
      <c r="C10" s="33"/>
      <c r="D10" s="33"/>
      <c r="E10" s="33"/>
      <c r="F10" s="33"/>
      <c r="G10" s="33"/>
      <c r="H10" s="33"/>
      <c r="I10" s="33"/>
      <c r="J10" s="122"/>
      <c r="K10" s="40">
        <f>SUM(K9:K9)</f>
        <v>625649880000</v>
      </c>
      <c r="M10" s="40">
        <f>SUM(M9:M9)</f>
        <v>12511935118</v>
      </c>
      <c r="O10" s="40">
        <f>SUM(O9:O9)</f>
        <v>502571970</v>
      </c>
      <c r="Q10" s="40">
        <f>SUM(Q9:Q9)</f>
        <v>637659243148</v>
      </c>
      <c r="S10" s="119">
        <f>SUM(S9)</f>
        <v>0.99760000000000004</v>
      </c>
    </row>
    <row r="11" spans="1:19" ht="18.75" thickTop="1" x14ac:dyDescent="0.4">
      <c r="L11" s="26"/>
      <c r="N11" s="26"/>
      <c r="P11" s="26"/>
      <c r="R11" s="26"/>
    </row>
    <row r="12" spans="1:19" ht="18" x14ac:dyDescent="0.4">
      <c r="L12" s="26"/>
      <c r="N12" s="26"/>
      <c r="P12" s="26"/>
      <c r="R12" s="26"/>
    </row>
    <row r="13" spans="1:19" ht="21.75" x14ac:dyDescent="0.5">
      <c r="K13" s="155"/>
      <c r="L13" s="155"/>
      <c r="M13" s="155"/>
      <c r="N13" s="7"/>
      <c r="O13" s="155"/>
      <c r="P13" s="155"/>
      <c r="Q13" s="155"/>
    </row>
    <row r="14" spans="1:19" ht="21.75" x14ac:dyDescent="0.5">
      <c r="K14" s="155"/>
      <c r="L14" s="155"/>
      <c r="M14" s="155"/>
      <c r="N14" s="7"/>
      <c r="O14" s="155"/>
      <c r="P14" s="155"/>
      <c r="Q14" s="155"/>
    </row>
    <row r="15" spans="1:19" ht="21.75" x14ac:dyDescent="0.35">
      <c r="K15" s="155"/>
      <c r="M15" s="155"/>
      <c r="O15" s="155"/>
      <c r="Q15" s="155"/>
    </row>
    <row r="16" spans="1:19" ht="21.75" x14ac:dyDescent="0.5">
      <c r="K16" s="155"/>
      <c r="L16" s="155"/>
      <c r="M16" s="155"/>
      <c r="N16" s="7"/>
      <c r="O16" s="155"/>
      <c r="P16" s="155"/>
      <c r="Q16" s="155"/>
    </row>
    <row r="17" spans="11:17" ht="21.75" x14ac:dyDescent="0.35">
      <c r="K17" s="155"/>
      <c r="M17" s="155"/>
      <c r="O17" s="155"/>
      <c r="Q17" s="155"/>
    </row>
    <row r="18" spans="11:17" x14ac:dyDescent="0.35">
      <c r="Q18" s="42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K38"/>
  <sheetViews>
    <sheetView rightToLeft="1" view="pageBreakPreview" zoomScaleNormal="100" zoomScaleSheetLayoutView="100" workbookViewId="0">
      <selection activeCell="E11" sqref="E11"/>
    </sheetView>
  </sheetViews>
  <sheetFormatPr defaultColWidth="9.140625" defaultRowHeight="18" x14ac:dyDescent="0.45"/>
  <cols>
    <col min="1" max="1" width="60.140625" style="57" customWidth="1"/>
    <col min="2" max="2" width="1" style="57" customWidth="1"/>
    <col min="3" max="3" width="9.140625" style="21"/>
    <col min="4" max="4" width="1.140625" style="21" customWidth="1"/>
    <col min="5" max="5" width="25.28515625" style="58" bestFit="1" customWidth="1"/>
    <col min="6" max="6" width="1" style="21" customWidth="1"/>
    <col min="7" max="7" width="19.7109375" style="21" customWidth="1"/>
    <col min="8" max="8" width="0.42578125" style="21" customWidth="1"/>
    <col min="9" max="9" width="24.5703125" style="21" customWidth="1"/>
    <col min="10" max="10" width="21.28515625" style="137" bestFit="1" customWidth="1"/>
    <col min="11" max="11" width="17.7109375" style="137" bestFit="1" customWidth="1"/>
    <col min="12" max="16384" width="9.140625" style="21"/>
  </cols>
  <sheetData>
    <row r="1" spans="1:11" ht="21" x14ac:dyDescent="0.55000000000000004">
      <c r="A1" s="248" t="s">
        <v>101</v>
      </c>
      <c r="B1" s="248"/>
      <c r="C1" s="248"/>
      <c r="D1" s="248"/>
      <c r="E1" s="248"/>
      <c r="F1" s="248"/>
      <c r="G1" s="248"/>
      <c r="H1" s="248"/>
      <c r="I1" s="248"/>
      <c r="J1" s="136"/>
      <c r="K1" s="136"/>
    </row>
    <row r="2" spans="1:11" ht="21" x14ac:dyDescent="0.55000000000000004">
      <c r="A2" s="248" t="s">
        <v>52</v>
      </c>
      <c r="B2" s="248"/>
      <c r="C2" s="248"/>
      <c r="D2" s="248"/>
      <c r="E2" s="248"/>
      <c r="F2" s="248"/>
      <c r="G2" s="248"/>
      <c r="H2" s="248"/>
      <c r="I2" s="248"/>
      <c r="J2" s="203"/>
      <c r="K2" s="136"/>
    </row>
    <row r="3" spans="1:11" ht="21.75" thickBot="1" x14ac:dyDescent="0.6">
      <c r="A3" s="248" t="str">
        <f>سپرده!A3</f>
        <v>برای ماه منتهی به 1400/12/29</v>
      </c>
      <c r="B3" s="248"/>
      <c r="C3" s="248"/>
      <c r="D3" s="248"/>
      <c r="E3" s="248"/>
      <c r="F3" s="248"/>
      <c r="G3" s="248"/>
      <c r="H3" s="248"/>
      <c r="I3" s="248"/>
      <c r="J3" s="136"/>
      <c r="K3" s="136"/>
    </row>
    <row r="4" spans="1:11" ht="21.75" thickBot="1" x14ac:dyDescent="0.45">
      <c r="A4" s="186" t="s">
        <v>27</v>
      </c>
      <c r="B4" s="52"/>
      <c r="C4" s="52"/>
      <c r="D4" s="52"/>
      <c r="E4" s="52"/>
      <c r="F4" s="52"/>
      <c r="G4" s="52"/>
      <c r="H4" s="52"/>
      <c r="I4" s="52"/>
      <c r="J4" s="204">
        <v>-723647665432</v>
      </c>
      <c r="K4" s="138" t="s">
        <v>92</v>
      </c>
    </row>
    <row r="5" spans="1:11" ht="21.75" customHeight="1" thickBot="1" x14ac:dyDescent="0.45">
      <c r="A5" s="43"/>
      <c r="B5" s="43"/>
      <c r="C5" s="43"/>
      <c r="D5" s="43"/>
      <c r="E5" s="246" t="s">
        <v>96</v>
      </c>
      <c r="F5" s="246"/>
      <c r="G5" s="246"/>
      <c r="H5" s="246"/>
      <c r="I5" s="246"/>
      <c r="J5" s="204">
        <v>4409926937845</v>
      </c>
      <c r="K5" s="138" t="s">
        <v>91</v>
      </c>
    </row>
    <row r="6" spans="1:11" ht="21.75" customHeight="1" thickBot="1" x14ac:dyDescent="0.45">
      <c r="A6" s="44" t="s">
        <v>38</v>
      </c>
      <c r="B6" s="45"/>
      <c r="C6" s="46" t="s">
        <v>39</v>
      </c>
      <c r="D6" s="47"/>
      <c r="E6" s="48" t="s">
        <v>6</v>
      </c>
      <c r="F6" s="47"/>
      <c r="G6" s="46" t="s">
        <v>19</v>
      </c>
      <c r="H6" s="35"/>
      <c r="I6" s="49" t="s">
        <v>89</v>
      </c>
      <c r="J6" s="213"/>
      <c r="K6" s="213"/>
    </row>
    <row r="7" spans="1:11" ht="21" customHeight="1" x14ac:dyDescent="0.4">
      <c r="A7" s="50" t="s">
        <v>48</v>
      </c>
      <c r="B7" s="50"/>
      <c r="C7" s="51" t="s">
        <v>54</v>
      </c>
      <c r="D7" s="52"/>
      <c r="E7" s="132">
        <f>'درآمد سرمایه گذاری در سهام '!S12</f>
        <v>0</v>
      </c>
      <c r="F7" s="52"/>
      <c r="G7" s="53">
        <f>E7/$E$11*100</f>
        <v>0</v>
      </c>
      <c r="H7" s="54"/>
      <c r="I7" s="131">
        <f>E7/$J$5*100</f>
        <v>0</v>
      </c>
      <c r="J7" s="213"/>
      <c r="K7" s="213"/>
    </row>
    <row r="8" spans="1:11" ht="18.75" customHeight="1" x14ac:dyDescent="0.4">
      <c r="A8" s="50" t="s">
        <v>49</v>
      </c>
      <c r="B8" s="50"/>
      <c r="C8" s="51" t="s">
        <v>55</v>
      </c>
      <c r="D8" s="52"/>
      <c r="E8" s="132">
        <f>'درآمد سرمایه گذاری در اوراق بها'!Q11</f>
        <v>0</v>
      </c>
      <c r="F8" s="52"/>
      <c r="G8" s="53">
        <f t="shared" ref="G8:G10" si="0">E8/$E$11*100</f>
        <v>0</v>
      </c>
      <c r="H8" s="54"/>
      <c r="I8" s="131">
        <f>E8/$J$5*100</f>
        <v>0</v>
      </c>
      <c r="J8" s="213"/>
      <c r="K8" s="213"/>
    </row>
    <row r="9" spans="1:11" ht="18.75" customHeight="1" x14ac:dyDescent="0.4">
      <c r="A9" s="50" t="s">
        <v>50</v>
      </c>
      <c r="B9" s="50"/>
      <c r="C9" s="51" t="s">
        <v>56</v>
      </c>
      <c r="D9" s="52"/>
      <c r="E9" s="132">
        <f>'درآمد سپرده بانکی'!I9</f>
        <v>12008945118</v>
      </c>
      <c r="F9" s="52"/>
      <c r="G9" s="53">
        <f t="shared" si="0"/>
        <v>100</v>
      </c>
      <c r="H9" s="54"/>
      <c r="I9" s="131">
        <f>E9/$J$5*100</f>
        <v>0.2723161922466773</v>
      </c>
      <c r="J9" s="213"/>
      <c r="K9" s="213"/>
    </row>
    <row r="10" spans="1:11" ht="19.5" customHeight="1" thickBot="1" x14ac:dyDescent="0.45">
      <c r="A10" s="50" t="s">
        <v>32</v>
      </c>
      <c r="B10" s="50"/>
      <c r="C10" s="51" t="s">
        <v>57</v>
      </c>
      <c r="D10" s="52"/>
      <c r="E10" s="133">
        <f>'سایر درآمدها'!E9</f>
        <v>0</v>
      </c>
      <c r="F10" s="52"/>
      <c r="G10" s="53">
        <f t="shared" si="0"/>
        <v>0</v>
      </c>
      <c r="H10" s="54"/>
      <c r="I10" s="131">
        <f>E10/$J$5*100</f>
        <v>0</v>
      </c>
      <c r="J10" s="213"/>
      <c r="K10" s="213"/>
    </row>
    <row r="11" spans="1:11" ht="19.5" customHeight="1" thickBot="1" x14ac:dyDescent="0.45">
      <c r="A11" s="50" t="s">
        <v>2</v>
      </c>
      <c r="B11" s="55"/>
      <c r="C11" s="26"/>
      <c r="D11" s="26"/>
      <c r="E11" s="181">
        <f>SUM(E7:E10)</f>
        <v>12008945118</v>
      </c>
      <c r="F11" s="26"/>
      <c r="G11" s="180">
        <f>SUM(G7:G10)</f>
        <v>100</v>
      </c>
      <c r="H11" s="56"/>
      <c r="I11" s="134">
        <f>SUM(I7:I10)</f>
        <v>0.2723161922466773</v>
      </c>
      <c r="J11" s="213"/>
      <c r="K11" s="213"/>
    </row>
    <row r="12" spans="1:11" ht="18.75" customHeight="1" thickTop="1" x14ac:dyDescent="0.4">
      <c r="J12" s="213"/>
      <c r="K12" s="213"/>
    </row>
    <row r="13" spans="1:11" ht="18" customHeight="1" x14ac:dyDescent="0.4">
      <c r="E13" s="202"/>
      <c r="F13" s="202"/>
      <c r="G13" s="202"/>
      <c r="J13" s="213"/>
      <c r="K13" s="213"/>
    </row>
    <row r="14" spans="1:11" ht="18" customHeight="1" x14ac:dyDescent="0.4">
      <c r="E14" s="202"/>
      <c r="F14" s="202"/>
      <c r="G14" s="202"/>
      <c r="J14" s="213"/>
      <c r="K14" s="213"/>
    </row>
    <row r="15" spans="1:11" ht="18" customHeight="1" x14ac:dyDescent="0.4">
      <c r="E15" s="202"/>
      <c r="F15" s="202"/>
      <c r="G15" s="202"/>
      <c r="J15" s="213"/>
      <c r="K15" s="213"/>
    </row>
    <row r="16" spans="1:11" ht="18" customHeight="1" x14ac:dyDescent="0.4">
      <c r="E16" s="202"/>
      <c r="F16" s="202"/>
      <c r="G16" s="202"/>
      <c r="J16" s="213"/>
      <c r="K16" s="213"/>
    </row>
    <row r="17" spans="1:11" ht="17.45" customHeight="1" x14ac:dyDescent="0.4">
      <c r="E17" s="202"/>
      <c r="F17" s="202"/>
      <c r="G17" s="202"/>
      <c r="J17" s="213"/>
      <c r="K17" s="213"/>
    </row>
    <row r="18" spans="1:11" ht="17.45" customHeight="1" x14ac:dyDescent="0.45">
      <c r="E18" s="202"/>
      <c r="F18" s="202"/>
      <c r="G18" s="202"/>
    </row>
    <row r="19" spans="1:11" ht="17.45" customHeight="1" x14ac:dyDescent="0.45"/>
    <row r="21" spans="1:11" x14ac:dyDescent="0.45">
      <c r="A21" s="57" t="s">
        <v>61</v>
      </c>
    </row>
    <row r="27" spans="1:11" ht="18.75" customHeight="1" x14ac:dyDescent="0.45"/>
    <row r="36" ht="18.75" customHeight="1" x14ac:dyDescent="0.45"/>
    <row r="37" ht="17.45" customHeight="1" x14ac:dyDescent="0.45"/>
    <row r="38" ht="17.45" customHeight="1" x14ac:dyDescent="0.45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9"/>
  <sheetViews>
    <sheetView rightToLeft="1" view="pageBreakPreview" zoomScale="80" zoomScaleNormal="100" zoomScaleSheetLayoutView="80" workbookViewId="0">
      <selection activeCell="L8" sqref="L8"/>
    </sheetView>
  </sheetViews>
  <sheetFormatPr defaultColWidth="9.140625" defaultRowHeight="18" x14ac:dyDescent="0.4"/>
  <cols>
    <col min="1" max="1" width="50.85546875" style="26" customWidth="1"/>
    <col min="2" max="2" width="15.5703125" style="26" bestFit="1" customWidth="1"/>
    <col min="3" max="3" width="0.85546875" style="26" customWidth="1"/>
    <col min="4" max="4" width="14" style="26" bestFit="1" customWidth="1"/>
    <col min="5" max="5" width="1.28515625" style="26" customWidth="1"/>
    <col min="6" max="6" width="12.42578125" style="26" customWidth="1"/>
    <col min="7" max="7" width="1" style="26" customWidth="1"/>
    <col min="8" max="8" width="25" style="92" bestFit="1" customWidth="1"/>
    <col min="9" max="9" width="0.85546875" style="92" customWidth="1"/>
    <col min="10" max="10" width="25" style="92" bestFit="1" customWidth="1"/>
    <col min="11" max="11" width="0.7109375" style="92" customWidth="1"/>
    <col min="12" max="12" width="23.140625" style="92" bestFit="1" customWidth="1"/>
    <col min="13" max="13" width="0.7109375" style="92" customWidth="1"/>
    <col min="14" max="14" width="23.140625" style="92" bestFit="1" customWidth="1"/>
    <col min="15" max="15" width="0.5703125" style="92" customWidth="1"/>
    <col min="16" max="16" width="17" style="92" bestFit="1" customWidth="1"/>
    <col min="17" max="17" width="0.5703125" style="92" customWidth="1"/>
    <col min="18" max="18" width="23.140625" style="92" bestFit="1" customWidth="1"/>
    <col min="19" max="19" width="9.140625" style="26"/>
    <col min="20" max="20" width="14.28515625" style="26" bestFit="1" customWidth="1"/>
    <col min="21" max="16384" width="9.140625" style="26"/>
  </cols>
  <sheetData>
    <row r="1" spans="1:18" ht="24.75" x14ac:dyDescent="0.6">
      <c r="A1" s="232" t="s">
        <v>101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18" ht="24.75" x14ac:dyDescent="0.6">
      <c r="A2" s="232" t="s">
        <v>58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18" ht="24.75" x14ac:dyDescent="0.6">
      <c r="A3" s="232" t="str">
        <f>' سهام'!A3:W3</f>
        <v>برای ماه منتهی به 1400/12/29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24.75" x14ac:dyDescent="0.55000000000000004">
      <c r="A4" s="233" t="s">
        <v>67</v>
      </c>
      <c r="B4" s="233"/>
      <c r="C4" s="233"/>
      <c r="D4" s="233"/>
      <c r="E4" s="233"/>
      <c r="F4" s="233"/>
      <c r="G4" s="233"/>
      <c r="H4" s="233"/>
      <c r="I4" s="83"/>
      <c r="J4" s="61"/>
      <c r="K4" s="61"/>
      <c r="L4" s="61"/>
      <c r="M4" s="61"/>
      <c r="N4" s="61"/>
      <c r="O4" s="61"/>
      <c r="P4" s="61"/>
      <c r="Q4" s="61"/>
      <c r="R4" s="61"/>
    </row>
    <row r="5" spans="1:18" ht="24.75" customHeight="1" thickBot="1" x14ac:dyDescent="0.6">
      <c r="A5" s="84"/>
      <c r="B5" s="260"/>
      <c r="C5" s="260"/>
      <c r="D5" s="260"/>
      <c r="E5" s="260"/>
      <c r="F5" s="260"/>
      <c r="G5" s="85"/>
      <c r="H5" s="261" t="s">
        <v>98</v>
      </c>
      <c r="I5" s="261"/>
      <c r="J5" s="261"/>
      <c r="K5" s="261"/>
      <c r="L5" s="261"/>
      <c r="M5" s="61"/>
      <c r="N5" s="261" t="s">
        <v>99</v>
      </c>
      <c r="O5" s="261"/>
      <c r="P5" s="261"/>
      <c r="Q5" s="261"/>
      <c r="R5" s="261"/>
    </row>
    <row r="6" spans="1:18" ht="46.5" customHeight="1" thickBot="1" x14ac:dyDescent="0.6">
      <c r="A6" s="135" t="s">
        <v>38</v>
      </c>
      <c r="B6" s="86" t="s">
        <v>41</v>
      </c>
      <c r="C6" s="87"/>
      <c r="D6" s="86" t="s">
        <v>23</v>
      </c>
      <c r="E6" s="87"/>
      <c r="F6" s="86" t="s">
        <v>35</v>
      </c>
      <c r="G6" s="87"/>
      <c r="H6" s="88" t="s">
        <v>59</v>
      </c>
      <c r="I6" s="89"/>
      <c r="J6" s="88" t="s">
        <v>40</v>
      </c>
      <c r="K6" s="89"/>
      <c r="L6" s="88" t="s">
        <v>42</v>
      </c>
      <c r="M6" s="61"/>
      <c r="N6" s="88" t="s">
        <v>59</v>
      </c>
      <c r="O6" s="89"/>
      <c r="P6" s="88" t="s">
        <v>40</v>
      </c>
      <c r="Q6" s="89"/>
      <c r="R6" s="88" t="s">
        <v>42</v>
      </c>
    </row>
    <row r="7" spans="1:18" s="7" customFormat="1" ht="46.5" customHeight="1" x14ac:dyDescent="0.5">
      <c r="A7" s="39" t="s">
        <v>102</v>
      </c>
      <c r="B7" s="90" t="s">
        <v>105</v>
      </c>
      <c r="C7" s="91"/>
      <c r="D7" s="80" t="s">
        <v>105</v>
      </c>
      <c r="F7" s="155">
        <v>0</v>
      </c>
      <c r="H7" s="155">
        <v>12008945118</v>
      </c>
      <c r="I7" s="155"/>
      <c r="J7" s="155">
        <v>0</v>
      </c>
      <c r="K7" s="155"/>
      <c r="L7" s="155">
        <f>H7+J7</f>
        <v>12008945118</v>
      </c>
      <c r="M7" s="155"/>
      <c r="N7" s="155">
        <v>12008945118</v>
      </c>
      <c r="O7" s="155"/>
      <c r="P7" s="155">
        <v>0</v>
      </c>
      <c r="Q7" s="155"/>
      <c r="R7" s="155">
        <f>N7+P7</f>
        <v>12008945118</v>
      </c>
    </row>
    <row r="8" spans="1:18" ht="47.45" customHeight="1" thickBot="1" x14ac:dyDescent="0.6">
      <c r="A8" s="39"/>
      <c r="B8" s="60"/>
      <c r="C8" s="60"/>
      <c r="D8" s="60"/>
      <c r="E8" s="60"/>
      <c r="F8" s="60"/>
      <c r="G8" s="60"/>
      <c r="H8" s="158">
        <f>SUM(H7:H7)</f>
        <v>12008945118</v>
      </c>
      <c r="I8" s="156"/>
      <c r="J8" s="158">
        <f>SUM(J7:J7)</f>
        <v>0</v>
      </c>
      <c r="K8" s="156"/>
      <c r="L8" s="158">
        <f>SUM(L7:L7)</f>
        <v>12008945118</v>
      </c>
      <c r="M8" s="156"/>
      <c r="N8" s="158">
        <f>SUM(N7:N7)</f>
        <v>12008945118</v>
      </c>
      <c r="O8" s="156"/>
      <c r="P8" s="158">
        <f>SUM(P7:P7)</f>
        <v>0</v>
      </c>
      <c r="Q8" s="157" t="e">
        <f>SUM(#REF!)</f>
        <v>#REF!</v>
      </c>
      <c r="R8" s="158">
        <f>SUM(R7:R7)</f>
        <v>12008945118</v>
      </c>
    </row>
    <row r="9" spans="1:18" ht="22.5" thickTop="1" x14ac:dyDescent="0.5">
      <c r="I9" s="7"/>
      <c r="K9" s="7"/>
      <c r="M9" s="7"/>
      <c r="O9" s="7"/>
    </row>
    <row r="10" spans="1:18" ht="21.75" x14ac:dyDescent="0.5">
      <c r="I10" s="7"/>
      <c r="K10" s="7"/>
      <c r="M10" s="7"/>
      <c r="O10" s="7"/>
    </row>
    <row r="11" spans="1:18" ht="21.75" x14ac:dyDescent="0.5">
      <c r="I11" s="7"/>
      <c r="K11" s="7"/>
      <c r="M11" s="7"/>
    </row>
    <row r="12" spans="1:18" s="21" customFormat="1" ht="21.75" x14ac:dyDescent="0.4">
      <c r="H12" s="155"/>
      <c r="L12" s="154"/>
      <c r="N12" s="155"/>
      <c r="R12" s="154"/>
    </row>
    <row r="13" spans="1:18" s="21" customFormat="1" ht="21.75" x14ac:dyDescent="0.4">
      <c r="H13" s="205"/>
      <c r="I13" s="188"/>
      <c r="L13" s="154"/>
      <c r="N13" s="205"/>
      <c r="P13" s="188"/>
      <c r="R13" s="154"/>
    </row>
    <row r="14" spans="1:18" ht="21.75" x14ac:dyDescent="0.5">
      <c r="H14" s="155"/>
      <c r="I14" s="7"/>
      <c r="K14" s="7"/>
      <c r="L14" s="154"/>
      <c r="N14" s="155"/>
      <c r="R14" s="154"/>
    </row>
    <row r="15" spans="1:18" ht="21.75" x14ac:dyDescent="0.5">
      <c r="H15" s="205"/>
      <c r="K15" s="7"/>
      <c r="L15" s="154"/>
      <c r="N15" s="205"/>
      <c r="R15" s="154"/>
    </row>
    <row r="16" spans="1:18" x14ac:dyDescent="0.4">
      <c r="L16" s="154"/>
      <c r="R16" s="154"/>
    </row>
    <row r="17" spans="12:18" x14ac:dyDescent="0.4">
      <c r="L17" s="154"/>
      <c r="R17" s="154"/>
    </row>
    <row r="18" spans="12:18" x14ac:dyDescent="0.4">
      <c r="L18" s="154"/>
      <c r="R18" s="154"/>
    </row>
    <row r="19" spans="12:18" x14ac:dyDescent="0.4">
      <c r="L19" s="154"/>
      <c r="R19" s="154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"/>
  <sheetViews>
    <sheetView rightToLeft="1" view="pageBreakPreview" zoomScale="80" zoomScaleNormal="100" zoomScaleSheetLayoutView="80" workbookViewId="0">
      <selection activeCell="Q10" sqref="Q10"/>
    </sheetView>
  </sheetViews>
  <sheetFormatPr defaultColWidth="9.140625" defaultRowHeight="17.25" x14ac:dyDescent="0.4"/>
  <cols>
    <col min="1" max="1" width="24.7109375" style="21" customWidth="1"/>
    <col min="2" max="2" width="0.5703125" style="21" customWidth="1"/>
    <col min="3" max="3" width="15" style="21" customWidth="1"/>
    <col min="4" max="4" width="0.85546875" style="21" customWidth="1"/>
    <col min="5" max="5" width="15.28515625" style="21" bestFit="1" customWidth="1"/>
    <col min="6" max="6" width="1.140625" style="21" customWidth="1"/>
    <col min="7" max="7" width="9.42578125" style="21" bestFit="1" customWidth="1"/>
    <col min="8" max="8" width="0.5703125" style="21" customWidth="1"/>
    <col min="9" max="9" width="19.42578125" style="21" customWidth="1"/>
    <col min="10" max="10" width="1" style="21" customWidth="1"/>
    <col min="11" max="11" width="15.28515625" style="21" customWidth="1"/>
    <col min="12" max="12" width="1.140625" style="21" customWidth="1"/>
    <col min="13" max="13" width="18.28515625" style="21" customWidth="1"/>
    <col min="14" max="14" width="1" style="21" customWidth="1"/>
    <col min="15" max="15" width="19.42578125" style="21" bestFit="1" customWidth="1"/>
    <col min="16" max="16" width="1.140625" style="21" customWidth="1"/>
    <col min="17" max="17" width="16" style="21" bestFit="1" customWidth="1"/>
    <col min="18" max="18" width="1.140625" style="21" customWidth="1"/>
    <col min="19" max="19" width="21.140625" style="21" bestFit="1" customWidth="1"/>
    <col min="20" max="20" width="2.85546875" style="21" customWidth="1"/>
    <col min="21" max="16384" width="9.140625" style="21"/>
  </cols>
  <sheetData>
    <row r="1" spans="1:19" ht="22.5" x14ac:dyDescent="0.55000000000000004">
      <c r="A1" s="264" t="s">
        <v>101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22.5" x14ac:dyDescent="0.55000000000000004">
      <c r="A2" s="264" t="s">
        <v>58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</row>
    <row r="3" spans="1:19" ht="22.5" x14ac:dyDescent="0.55000000000000004">
      <c r="A3" s="264" t="s">
        <v>95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</row>
    <row r="4" spans="1:19" ht="22.5" x14ac:dyDescent="0.4">
      <c r="A4" s="265" t="s">
        <v>78</v>
      </c>
      <c r="B4" s="265"/>
      <c r="C4" s="265"/>
      <c r="D4" s="265"/>
      <c r="E4" s="265"/>
      <c r="F4" s="265"/>
      <c r="G4" s="265"/>
      <c r="H4" s="265"/>
      <c r="I4" s="266"/>
      <c r="J4" s="266"/>
      <c r="K4" s="266"/>
      <c r="L4" s="266"/>
      <c r="M4" s="266"/>
      <c r="N4" s="266"/>
      <c r="O4" s="266"/>
      <c r="P4" s="266"/>
      <c r="Q4" s="265"/>
      <c r="R4" s="265"/>
      <c r="S4" s="265"/>
    </row>
    <row r="6" spans="1:19" ht="18.75" x14ac:dyDescent="0.4">
      <c r="C6" s="262" t="s">
        <v>79</v>
      </c>
      <c r="D6" s="263"/>
      <c r="E6" s="263"/>
      <c r="F6" s="263"/>
      <c r="G6" s="263"/>
      <c r="I6" s="262" t="s">
        <v>80</v>
      </c>
      <c r="J6" s="263"/>
      <c r="K6" s="263"/>
      <c r="L6" s="263"/>
      <c r="M6" s="263"/>
      <c r="O6" s="262" t="s">
        <v>97</v>
      </c>
      <c r="P6" s="263"/>
      <c r="Q6" s="263"/>
      <c r="R6" s="263"/>
      <c r="S6" s="263"/>
    </row>
    <row r="7" spans="1:19" ht="56.25" x14ac:dyDescent="0.4">
      <c r="A7" s="120" t="s">
        <v>81</v>
      </c>
      <c r="C7" s="93" t="s">
        <v>82</v>
      </c>
      <c r="E7" s="93" t="s">
        <v>83</v>
      </c>
      <c r="G7" s="93" t="s">
        <v>84</v>
      </c>
      <c r="I7" s="93" t="s">
        <v>85</v>
      </c>
      <c r="K7" s="93" t="s">
        <v>86</v>
      </c>
      <c r="M7" s="93" t="s">
        <v>87</v>
      </c>
      <c r="O7" s="93" t="s">
        <v>85</v>
      </c>
      <c r="Q7" s="93" t="s">
        <v>86</v>
      </c>
      <c r="S7" s="93" t="s">
        <v>87</v>
      </c>
    </row>
    <row r="8" spans="1:19" ht="21.75" x14ac:dyDescent="0.4">
      <c r="A8" s="312" t="s">
        <v>106</v>
      </c>
      <c r="B8" s="90"/>
      <c r="C8" s="143" t="s">
        <v>105</v>
      </c>
      <c r="D8" s="22"/>
      <c r="E8" s="143" t="s">
        <v>105</v>
      </c>
      <c r="F8" s="22"/>
      <c r="G8" s="160">
        <v>0</v>
      </c>
      <c r="H8" s="22"/>
      <c r="I8" s="154">
        <v>0</v>
      </c>
      <c r="J8" s="154"/>
      <c r="K8" s="154">
        <v>0</v>
      </c>
      <c r="L8" s="154"/>
      <c r="M8" s="154">
        <f>I8+K8</f>
        <v>0</v>
      </c>
      <c r="N8" s="154"/>
      <c r="O8" s="154">
        <v>0</v>
      </c>
      <c r="P8" s="154"/>
      <c r="Q8" s="154">
        <v>0</v>
      </c>
      <c r="R8" s="154"/>
      <c r="S8" s="154">
        <f>O8+Q8</f>
        <v>0</v>
      </c>
    </row>
    <row r="9" spans="1:19" ht="18.75" thickBot="1" x14ac:dyDescent="0.45">
      <c r="A9" s="94" t="s">
        <v>88</v>
      </c>
      <c r="I9" s="159">
        <f>SUM(I8:I8)</f>
        <v>0</v>
      </c>
      <c r="J9" s="94" t="e">
        <f>SUM(#REF!)</f>
        <v>#REF!</v>
      </c>
      <c r="K9" s="159">
        <f>SUM(K8:K8)</f>
        <v>0</v>
      </c>
      <c r="L9" s="94" t="e">
        <f>SUM(#REF!)</f>
        <v>#REF!</v>
      </c>
      <c r="M9" s="159">
        <f>SUM(M8:M8)</f>
        <v>0</v>
      </c>
      <c r="N9" s="94" t="e">
        <f>SUM(#REF!)</f>
        <v>#REF!</v>
      </c>
      <c r="O9" s="159">
        <f>SUM(O8:O8)</f>
        <v>0</v>
      </c>
      <c r="P9" s="94"/>
      <c r="Q9" s="159">
        <f>SUM(Q8)</f>
        <v>0</v>
      </c>
      <c r="R9" s="94" t="e">
        <f>SUM(#REF!)</f>
        <v>#REF!</v>
      </c>
      <c r="S9" s="159">
        <f>SUM(S8:S8)</f>
        <v>0</v>
      </c>
    </row>
    <row r="10" spans="1:19" ht="18.75" thickTop="1" x14ac:dyDescent="0.4">
      <c r="I10" s="95"/>
      <c r="K10" s="95"/>
      <c r="M10" s="95"/>
      <c r="O10" s="95"/>
      <c r="Q10" s="95"/>
      <c r="S10" s="95"/>
    </row>
    <row r="11" spans="1:19" ht="16.5" customHeight="1" x14ac:dyDescent="0.4"/>
    <row r="12" spans="1:19" s="154" customFormat="1" ht="18" x14ac:dyDescent="0.25"/>
    <row r="13" spans="1:19" s="154" customFormat="1" ht="18" x14ac:dyDescent="0.25"/>
    <row r="14" spans="1:19" s="154" customFormat="1" ht="18" x14ac:dyDescent="0.25"/>
    <row r="15" spans="1:19" s="154" customFormat="1" ht="18" x14ac:dyDescent="0.25"/>
    <row r="16" spans="1:19" s="154" customFormat="1" ht="18" x14ac:dyDescent="0.25"/>
    <row r="17" s="154" customFormat="1" ht="18" x14ac:dyDescent="0.25"/>
    <row r="18" s="154" customFormat="1" ht="18" x14ac:dyDescent="0.25"/>
    <row r="19" s="154" customFormat="1" ht="18" x14ac:dyDescent="0.25"/>
    <row r="20" s="154" customFormat="1" ht="18" x14ac:dyDescent="0.25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4"/>
  <sheetViews>
    <sheetView rightToLeft="1" view="pageBreakPreview" zoomScale="70" zoomScaleNormal="100" zoomScaleSheetLayoutView="70" workbookViewId="0">
      <selection activeCell="G16" sqref="G16"/>
    </sheetView>
  </sheetViews>
  <sheetFormatPr defaultColWidth="9.140625" defaultRowHeight="17.25" x14ac:dyDescent="0.4"/>
  <cols>
    <col min="1" max="1" width="30" style="21" bestFit="1" customWidth="1"/>
    <col min="2" max="2" width="1.28515625" style="21" customWidth="1"/>
    <col min="3" max="3" width="17.28515625" style="21" bestFit="1" customWidth="1"/>
    <col min="4" max="4" width="0.85546875" style="21" customWidth="1"/>
    <col min="5" max="5" width="24.5703125" style="58" bestFit="1" customWidth="1"/>
    <col min="6" max="6" width="0.5703125" style="58" customWidth="1"/>
    <col min="7" max="7" width="22.5703125" style="58" bestFit="1" customWidth="1"/>
    <col min="8" max="8" width="0.85546875" style="58" customWidth="1"/>
    <col min="9" max="9" width="22" style="82" bestFit="1" customWidth="1"/>
    <col min="10" max="10" width="0.5703125" style="82" customWidth="1"/>
    <col min="11" max="11" width="19" style="82" bestFit="1" customWidth="1"/>
    <col min="12" max="12" width="0.42578125" style="82" customWidth="1"/>
    <col min="13" max="13" width="26.28515625" style="82" bestFit="1" customWidth="1"/>
    <col min="14" max="14" width="0.42578125" style="82" customWidth="1"/>
    <col min="15" max="15" width="24.28515625" style="82" bestFit="1" customWidth="1"/>
    <col min="16" max="16" width="0.5703125" style="82" customWidth="1"/>
    <col min="17" max="17" width="24.28515625" style="82" bestFit="1" customWidth="1"/>
    <col min="18" max="19" width="9.140625" style="21"/>
    <col min="20" max="20" width="23.140625" style="21" bestFit="1" customWidth="1"/>
    <col min="21" max="16384" width="9.140625" style="21"/>
  </cols>
  <sheetData>
    <row r="1" spans="1:17" ht="22.5" x14ac:dyDescent="0.55000000000000004">
      <c r="A1" s="264" t="s">
        <v>101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22.5" x14ac:dyDescent="0.55000000000000004">
      <c r="A2" s="264" t="s">
        <v>58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</row>
    <row r="3" spans="1:17" ht="22.5" x14ac:dyDescent="0.55000000000000004">
      <c r="A3" s="264" t="str">
        <f>' سهام'!A3:W3</f>
        <v>برای ماه منتهی به 1400/12/29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7" ht="22.5" x14ac:dyDescent="0.4">
      <c r="A4" s="265" t="s">
        <v>66</v>
      </c>
      <c r="B4" s="265"/>
      <c r="C4" s="265"/>
      <c r="D4" s="265"/>
      <c r="E4" s="265"/>
      <c r="F4" s="265"/>
      <c r="G4" s="265"/>
      <c r="H4" s="265"/>
      <c r="I4" s="265"/>
      <c r="J4" s="266"/>
      <c r="K4" s="266"/>
      <c r="L4" s="266"/>
      <c r="M4" s="266"/>
      <c r="N4" s="266"/>
      <c r="O4" s="266"/>
      <c r="P4" s="266"/>
      <c r="Q4" s="266"/>
    </row>
    <row r="5" spans="1:17" ht="15.75" customHeight="1" thickBot="1" x14ac:dyDescent="0.55000000000000004">
      <c r="A5" s="7"/>
      <c r="B5" s="7"/>
      <c r="C5" s="270" t="s">
        <v>98</v>
      </c>
      <c r="D5" s="270"/>
      <c r="E5" s="270"/>
      <c r="F5" s="270"/>
      <c r="G5" s="270"/>
      <c r="H5" s="270"/>
      <c r="I5" s="270"/>
      <c r="J5" s="66"/>
      <c r="K5" s="271" t="s">
        <v>99</v>
      </c>
      <c r="L5" s="271"/>
      <c r="M5" s="271"/>
      <c r="N5" s="271"/>
      <c r="O5" s="271"/>
      <c r="P5" s="271"/>
      <c r="Q5" s="271"/>
    </row>
    <row r="6" spans="1:17" ht="22.5" thickBot="1" x14ac:dyDescent="0.55000000000000004">
      <c r="A6" s="75" t="s">
        <v>38</v>
      </c>
      <c r="B6" s="75"/>
      <c r="C6" s="76" t="s">
        <v>3</v>
      </c>
      <c r="D6" s="75"/>
      <c r="E6" s="77" t="s">
        <v>46</v>
      </c>
      <c r="F6" s="78"/>
      <c r="G6" s="79" t="s">
        <v>43</v>
      </c>
      <c r="H6" s="78"/>
      <c r="I6" s="70" t="s">
        <v>47</v>
      </c>
      <c r="J6" s="66"/>
      <c r="K6" s="68" t="s">
        <v>3</v>
      </c>
      <c r="L6" s="69"/>
      <c r="M6" s="70" t="s">
        <v>21</v>
      </c>
      <c r="N6" s="69"/>
      <c r="O6" s="68" t="s">
        <v>43</v>
      </c>
      <c r="P6" s="69"/>
      <c r="Q6" s="71" t="s">
        <v>47</v>
      </c>
    </row>
    <row r="7" spans="1:17" ht="21.75" x14ac:dyDescent="0.5">
      <c r="A7" s="311" t="s">
        <v>106</v>
      </c>
      <c r="B7" s="206"/>
      <c r="C7" s="207">
        <v>0</v>
      </c>
      <c r="D7" s="206"/>
      <c r="E7" s="207">
        <v>0</v>
      </c>
      <c r="F7" s="155"/>
      <c r="G7" s="208">
        <v>0</v>
      </c>
      <c r="H7" s="155"/>
      <c r="I7" s="155">
        <f>E7-G7</f>
        <v>0</v>
      </c>
      <c r="J7" s="209"/>
      <c r="K7" s="207">
        <v>0</v>
      </c>
      <c r="L7" s="206"/>
      <c r="M7" s="207">
        <v>0</v>
      </c>
      <c r="N7" s="155"/>
      <c r="O7" s="208">
        <v>0</v>
      </c>
      <c r="P7" s="210"/>
      <c r="Q7" s="155">
        <f>M7-O7</f>
        <v>0</v>
      </c>
    </row>
    <row r="8" spans="1:17" ht="23.25" thickBot="1" x14ac:dyDescent="0.45">
      <c r="E8" s="81">
        <f>SUM(E7:E7)</f>
        <v>0</v>
      </c>
      <c r="F8" s="21"/>
      <c r="G8" s="81">
        <f>SUM(G7:G7)</f>
        <v>0</v>
      </c>
      <c r="H8" s="21"/>
      <c r="I8" s="81">
        <f>SUM(I7:I7)</f>
        <v>0</v>
      </c>
      <c r="J8" s="21"/>
      <c r="K8" s="21"/>
      <c r="L8" s="21"/>
      <c r="M8" s="81">
        <f>SUM(M7:M7)</f>
        <v>0</v>
      </c>
      <c r="N8" s="21"/>
      <c r="O8" s="81">
        <f>SUM(O7:O7)</f>
        <v>0</v>
      </c>
      <c r="P8" s="21"/>
      <c r="Q8" s="81">
        <f>SUM(Q7:Q7)</f>
        <v>0</v>
      </c>
    </row>
    <row r="9" spans="1:17" ht="23.25" thickTop="1" x14ac:dyDescent="0.4">
      <c r="E9" s="161"/>
      <c r="F9" s="21"/>
      <c r="G9" s="161"/>
      <c r="H9" s="21"/>
      <c r="I9" s="161"/>
      <c r="J9" s="21"/>
      <c r="K9" s="21"/>
      <c r="L9" s="21"/>
      <c r="M9" s="161"/>
      <c r="N9" s="21"/>
      <c r="O9" s="161"/>
      <c r="P9" s="21"/>
      <c r="Q9" s="161"/>
    </row>
    <row r="10" spans="1:17" ht="10.5" customHeight="1" x14ac:dyDescent="0.5">
      <c r="A10" s="7"/>
      <c r="B10" s="7"/>
      <c r="C10" s="7"/>
      <c r="D10" s="7"/>
      <c r="E10" s="59"/>
      <c r="F10" s="59"/>
      <c r="G10" s="59"/>
      <c r="H10" s="59"/>
      <c r="I10" s="66"/>
      <c r="J10" s="66"/>
      <c r="K10" s="66"/>
      <c r="L10" s="66"/>
      <c r="M10" s="66"/>
      <c r="N10" s="66"/>
      <c r="O10" s="66"/>
      <c r="P10" s="66"/>
      <c r="Q10" s="66"/>
    </row>
    <row r="11" spans="1:17" ht="21.75" x14ac:dyDescent="0.5">
      <c r="A11" s="267" t="s">
        <v>45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9"/>
    </row>
    <row r="12" spans="1:17" ht="6" customHeight="1" x14ac:dyDescent="0.4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7" ht="18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  <row r="14" spans="1:17" ht="21.75" x14ac:dyDescent="0.4">
      <c r="I14" s="155"/>
      <c r="Q14" s="155"/>
    </row>
    <row r="15" spans="1:17" s="62" customFormat="1" ht="24" x14ac:dyDescent="0.55000000000000004">
      <c r="I15" s="205"/>
      <c r="Q15" s="205"/>
    </row>
    <row r="16" spans="1:17" s="62" customFormat="1" ht="24" x14ac:dyDescent="0.55000000000000004">
      <c r="I16" s="162"/>
      <c r="Q16" s="162"/>
    </row>
    <row r="17" spans="9:17" s="62" customFormat="1" ht="24" x14ac:dyDescent="0.55000000000000004">
      <c r="I17" s="162"/>
      <c r="Q17" s="162"/>
    </row>
    <row r="18" spans="9:17" s="62" customFormat="1" ht="24" x14ac:dyDescent="0.55000000000000004">
      <c r="I18" s="162"/>
      <c r="Q18" s="162"/>
    </row>
    <row r="19" spans="9:17" s="62" customFormat="1" ht="24" x14ac:dyDescent="0.55000000000000004">
      <c r="I19" s="162"/>
      <c r="Q19" s="162"/>
    </row>
    <row r="20" spans="9:17" s="62" customFormat="1" ht="24" x14ac:dyDescent="0.55000000000000004">
      <c r="I20" s="162"/>
      <c r="Q20" s="162"/>
    </row>
    <row r="21" spans="9:17" ht="24" x14ac:dyDescent="0.4">
      <c r="I21" s="162"/>
      <c r="Q21" s="162"/>
    </row>
    <row r="22" spans="9:17" ht="24" x14ac:dyDescent="0.4">
      <c r="Q22" s="162"/>
    </row>
    <row r="23" spans="9:17" ht="24" x14ac:dyDescent="0.55000000000000004">
      <c r="Q23" s="62"/>
    </row>
    <row r="24" spans="9:17" ht="24" x14ac:dyDescent="0.55000000000000004">
      <c r="Q24" s="62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1:Q11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6" fitToHeight="0" orientation="landscape" r:id="rId1"/>
  <rowBreaks count="1" manualBreakCount="1">
    <brk id="12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3"/>
  <sheetViews>
    <sheetView rightToLeft="1" view="pageBreakPreview" zoomScale="85" zoomScaleNormal="100" zoomScaleSheetLayoutView="85" workbookViewId="0">
      <selection activeCell="A8" sqref="A8"/>
    </sheetView>
  </sheetViews>
  <sheetFormatPr defaultColWidth="9.140625" defaultRowHeight="21.75" x14ac:dyDescent="0.5"/>
  <cols>
    <col min="1" max="1" width="27.7109375" style="21" customWidth="1"/>
    <col min="2" max="2" width="0.5703125" style="21" customWidth="1"/>
    <col min="3" max="3" width="17.7109375" style="66" bestFit="1" customWidth="1"/>
    <col min="4" max="4" width="0.85546875" style="66" customWidth="1"/>
    <col min="5" max="5" width="25.7109375" style="66" bestFit="1" customWidth="1"/>
    <col min="6" max="6" width="0.85546875" style="66" customWidth="1"/>
    <col min="7" max="7" width="25.7109375" style="66" bestFit="1" customWidth="1"/>
    <col min="8" max="8" width="0.7109375" style="66" customWidth="1"/>
    <col min="9" max="9" width="25.140625" style="66" customWidth="1"/>
    <col min="10" max="10" width="1.42578125" style="66" customWidth="1"/>
    <col min="11" max="11" width="17.7109375" style="66" bestFit="1" customWidth="1"/>
    <col min="12" max="12" width="1.140625" style="66" customWidth="1"/>
    <col min="13" max="13" width="25.7109375" style="66" bestFit="1" customWidth="1"/>
    <col min="14" max="14" width="1" style="66" customWidth="1"/>
    <col min="15" max="15" width="25.7109375" style="66" bestFit="1" customWidth="1"/>
    <col min="16" max="16" width="1.140625" style="66" customWidth="1"/>
    <col min="17" max="17" width="25.7109375" style="67" bestFit="1" customWidth="1"/>
    <col min="18" max="16384" width="9.140625" style="21"/>
  </cols>
  <sheetData>
    <row r="1" spans="1:17" ht="22.5" x14ac:dyDescent="0.55000000000000004">
      <c r="A1" s="264" t="s">
        <v>101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22.5" x14ac:dyDescent="0.55000000000000004">
      <c r="A2" s="264" t="s">
        <v>58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</row>
    <row r="3" spans="1:17" ht="22.5" x14ac:dyDescent="0.55000000000000004">
      <c r="A3" s="264" t="str">
        <f>' سهام'!A3:W3</f>
        <v>برای ماه منتهی به 1400/12/29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7" x14ac:dyDescent="0.5">
      <c r="A4" s="251" t="s">
        <v>65</v>
      </c>
      <c r="B4" s="251"/>
      <c r="C4" s="251"/>
      <c r="D4" s="251"/>
      <c r="E4" s="251"/>
      <c r="F4" s="251"/>
      <c r="G4" s="251"/>
      <c r="H4" s="251"/>
    </row>
    <row r="5" spans="1:17" ht="16.5" customHeight="1" thickBot="1" x14ac:dyDescent="0.55000000000000004">
      <c r="A5" s="26"/>
      <c r="B5" s="26"/>
      <c r="C5" s="275" t="s">
        <v>98</v>
      </c>
      <c r="D5" s="275"/>
      <c r="E5" s="275"/>
      <c r="F5" s="275"/>
      <c r="G5" s="275"/>
      <c r="H5" s="275"/>
      <c r="I5" s="275"/>
      <c r="K5" s="271" t="s">
        <v>99</v>
      </c>
      <c r="L5" s="271"/>
      <c r="M5" s="271"/>
      <c r="N5" s="271"/>
      <c r="O5" s="271"/>
      <c r="P5" s="271"/>
      <c r="Q5" s="271"/>
    </row>
    <row r="6" spans="1:17" ht="27" customHeight="1" thickBot="1" x14ac:dyDescent="0.55000000000000004">
      <c r="A6" s="45" t="s">
        <v>38</v>
      </c>
      <c r="B6" s="45"/>
      <c r="C6" s="68" t="s">
        <v>3</v>
      </c>
      <c r="D6" s="69"/>
      <c r="E6" s="70" t="s">
        <v>21</v>
      </c>
      <c r="F6" s="69"/>
      <c r="G6" s="68" t="s">
        <v>43</v>
      </c>
      <c r="H6" s="69"/>
      <c r="I6" s="71" t="s">
        <v>44</v>
      </c>
      <c r="K6" s="68" t="s">
        <v>3</v>
      </c>
      <c r="L6" s="69"/>
      <c r="M6" s="70" t="s">
        <v>21</v>
      </c>
      <c r="N6" s="69"/>
      <c r="O6" s="68" t="s">
        <v>43</v>
      </c>
      <c r="P6" s="69"/>
      <c r="Q6" s="72" t="s">
        <v>44</v>
      </c>
    </row>
    <row r="7" spans="1:17" x14ac:dyDescent="0.4">
      <c r="A7" s="308" t="s">
        <v>106</v>
      </c>
      <c r="C7" s="155">
        <v>0</v>
      </c>
      <c r="D7" s="155"/>
      <c r="E7" s="155">
        <v>0</v>
      </c>
      <c r="F7" s="155"/>
      <c r="G7" s="155">
        <v>0</v>
      </c>
      <c r="H7" s="155"/>
      <c r="I7" s="155">
        <f>E7-G7</f>
        <v>0</v>
      </c>
      <c r="J7" s="155"/>
      <c r="K7" s="155">
        <v>0</v>
      </c>
      <c r="L7" s="155"/>
      <c r="M7" s="155">
        <v>0</v>
      </c>
      <c r="N7" s="155"/>
      <c r="O7" s="155">
        <v>0</v>
      </c>
      <c r="P7" s="155"/>
      <c r="Q7" s="155">
        <f>M7-O7</f>
        <v>0</v>
      </c>
    </row>
    <row r="8" spans="1:17" ht="23.25" thickBot="1" x14ac:dyDescent="0.45">
      <c r="A8" s="73"/>
      <c r="B8" s="73"/>
      <c r="C8" s="73"/>
      <c r="D8" s="73"/>
      <c r="E8" s="310">
        <f>SUM(E7:E7)</f>
        <v>0</v>
      </c>
      <c r="F8" s="74"/>
      <c r="G8" s="310">
        <f>SUM(G7:G7)</f>
        <v>0</v>
      </c>
      <c r="H8" s="74"/>
      <c r="I8" s="310">
        <f>SUM(I7:I7)</f>
        <v>0</v>
      </c>
      <c r="J8" s="74"/>
      <c r="K8" s="73"/>
      <c r="L8" s="74"/>
      <c r="M8" s="310">
        <f>SUM(M7:M7)</f>
        <v>0</v>
      </c>
      <c r="N8" s="74"/>
      <c r="O8" s="310">
        <f>SUM(O7:O7)</f>
        <v>0</v>
      </c>
      <c r="P8" s="74"/>
      <c r="Q8" s="310">
        <f>SUM(Q7:Q7)</f>
        <v>0</v>
      </c>
    </row>
    <row r="9" spans="1:17" ht="7.5" customHeight="1" thickTop="1" x14ac:dyDescent="0.5">
      <c r="A9" s="26"/>
      <c r="B9" s="26"/>
    </row>
    <row r="10" spans="1:17" ht="24.75" customHeight="1" x14ac:dyDescent="0.4">
      <c r="A10" s="272" t="s">
        <v>45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4"/>
    </row>
    <row r="11" spans="1:17" x14ac:dyDescent="0.5">
      <c r="Q11" s="196"/>
    </row>
    <row r="12" spans="1:17" s="162" customFormat="1" ht="24" x14ac:dyDescent="0.4">
      <c r="I12" s="155"/>
      <c r="J12" s="82"/>
      <c r="K12" s="82"/>
      <c r="L12" s="82"/>
      <c r="M12" s="82"/>
      <c r="N12" s="82"/>
      <c r="O12" s="82"/>
      <c r="P12" s="82"/>
      <c r="Q12" s="155"/>
    </row>
    <row r="13" spans="1:17" x14ac:dyDescent="0.4">
      <c r="A13" s="39"/>
      <c r="C13" s="155"/>
      <c r="D13" s="155"/>
      <c r="E13" s="155"/>
      <c r="F13" s="155"/>
      <c r="G13" s="155"/>
      <c r="H13" s="155"/>
      <c r="I13" s="212"/>
      <c r="J13" s="155"/>
      <c r="K13" s="155"/>
      <c r="L13" s="155"/>
      <c r="M13" s="155"/>
      <c r="N13" s="155"/>
      <c r="O13" s="155"/>
      <c r="P13" s="155"/>
      <c r="Q13" s="155"/>
    </row>
    <row r="14" spans="1:17" x14ac:dyDescent="0.4">
      <c r="A14" s="39"/>
      <c r="C14" s="155"/>
      <c r="D14" s="155"/>
      <c r="E14" s="155"/>
      <c r="F14" s="155"/>
      <c r="G14" s="155"/>
      <c r="H14" s="155"/>
      <c r="I14" s="212"/>
      <c r="J14" s="155"/>
      <c r="K14" s="155"/>
      <c r="L14" s="155"/>
      <c r="M14" s="155"/>
      <c r="N14" s="155"/>
      <c r="O14" s="155"/>
      <c r="P14" s="155"/>
      <c r="Q14" s="155"/>
    </row>
    <row r="15" spans="1:17" s="162" customFormat="1" ht="24" x14ac:dyDescent="0.55000000000000004">
      <c r="I15" s="205"/>
      <c r="J15" s="62"/>
      <c r="K15" s="62"/>
      <c r="L15" s="62"/>
      <c r="M15" s="62"/>
      <c r="N15" s="62"/>
      <c r="O15" s="62"/>
      <c r="P15" s="62"/>
      <c r="Q15" s="205"/>
    </row>
    <row r="16" spans="1:17" s="162" customFormat="1" ht="24" x14ac:dyDescent="0.25">
      <c r="I16" s="155"/>
      <c r="Q16" s="155"/>
    </row>
    <row r="17" spans="9:17" s="162" customFormat="1" ht="24" x14ac:dyDescent="0.25">
      <c r="I17" s="205"/>
      <c r="Q17" s="205"/>
    </row>
    <row r="18" spans="9:17" s="162" customFormat="1" ht="24" x14ac:dyDescent="0.25"/>
    <row r="19" spans="9:17" s="162" customFormat="1" ht="24" x14ac:dyDescent="0.25"/>
    <row r="20" spans="9:17" s="162" customFormat="1" ht="24" x14ac:dyDescent="0.25"/>
    <row r="21" spans="9:17" s="162" customFormat="1" ht="24" x14ac:dyDescent="0.25"/>
    <row r="22" spans="9:17" s="162" customFormat="1" ht="24" x14ac:dyDescent="0.25"/>
    <row r="23" spans="9:17" s="162" customFormat="1" ht="24" x14ac:dyDescent="0.25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10:Q10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Fariba Abdoli</cp:lastModifiedBy>
  <cp:lastPrinted>2019-05-29T09:35:10Z</cp:lastPrinted>
  <dcterms:created xsi:type="dcterms:W3CDTF">2017-11-22T14:26:20Z</dcterms:created>
  <dcterms:modified xsi:type="dcterms:W3CDTF">2022-04-03T04:54:34Z</dcterms:modified>
</cp:coreProperties>
</file>